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C:\Users\mengpin.ge\World Resources Institute\TRAC City - HK 2050 is now\EPS HK 2.0\eps-2.0.0-us-wipF\InputData\trans\SYVbT\"/>
    </mc:Choice>
  </mc:AlternateContent>
  <xr:revisionPtr revIDLastSave="640" documentId="10_ncr:100000_{983C6467-D858-4479-9F11-A6C266913CDF}" xr6:coauthVersionLast="41" xr6:coauthVersionMax="45" xr10:uidLastSave="{01856F3F-FBA8-4A78-AEEF-B6666E8D1D7A}"/>
  <bookViews>
    <workbookView xWindow="9525" yWindow="1695" windowWidth="20460" windowHeight="11490" firstSheet="10" activeTab="16" xr2:uid="{00000000-000D-0000-FFFF-FFFF00000000}"/>
  </bookViews>
  <sheets>
    <sheet name="About" sheetId="1" r:id="rId1"/>
    <sheet name="Air" sheetId="29" r:id="rId2"/>
    <sheet name="HK TD Motorcycles" sheetId="16" r:id="rId3"/>
    <sheet name="HK TD Cars" sheetId="17" r:id="rId4"/>
    <sheet name="HK TD Buses" sheetId="19" r:id="rId5"/>
    <sheet name="HK TD Freight" sheetId="20" r:id="rId6"/>
    <sheet name="HD TD Gov vehicles" sheetId="21" r:id="rId7"/>
    <sheet name="EV" sheetId="22" r:id="rId8"/>
    <sheet name="Diesel Gasoline split" sheetId="14" r:id="rId9"/>
    <sheet name="Vehicle Fuel Type" sheetId="24" r:id="rId10"/>
    <sheet name="MTR" sheetId="18" r:id="rId11"/>
    <sheet name="Non-road Vehicles" sheetId="23" r:id="rId12"/>
    <sheet name="Ferries" sheetId="27" r:id="rId13"/>
    <sheet name="Fuel Type" sheetId="26" r:id="rId14"/>
    <sheet name="Ships" sheetId="28" r:id="rId15"/>
    <sheet name="SYVbT-passenger" sheetId="2" r:id="rId16"/>
    <sheet name="SYVbT-freight" sheetId="4" r:id="rId17"/>
    <sheet name="_56F9DC9755BA473782653E2940F9" sheetId="25" state="veryHidden" r:id="rId18"/>
  </sheets>
  <definedNames>
    <definedName name="_56F9DC9755BA473782653E2940F9FormId">"H6xrR7I22UqGmc2mutH4Yq3_1cZmZKxHmcZ_ItVFhVdUOEtSUDhYTjJWOVVBSkQ2R0Y2U041STNMMiQlQCN0PWcu"</definedName>
    <definedName name="_56F9DC9755BA473782653E2940F9ResponseSheet">"Form1"</definedName>
    <definedName name="_56F9DC9755BA473782653E2940F9SourceDocId">"{3e8ee12f-b9ec-4a22-8587-d20e6899a3d9}"</definedName>
    <definedName name="_Key1" localSheetId="3" hidden="1">'HK TD Cars'!#REF!</definedName>
    <definedName name="_Key1" localSheetId="2" hidden="1">'HK TD Motorcycles'!#REF!</definedName>
    <definedName name="_Key1" hidden="1">#REF!</definedName>
    <definedName name="_Order1" localSheetId="3" hidden="1">255</definedName>
    <definedName name="_Order1" localSheetId="2" hidden="1">255</definedName>
    <definedName name="_Sort" localSheetId="3" hidden="1">'HK TD Cars'!$C$11:$G$14</definedName>
    <definedName name="_Sort" localSheetId="2" hidden="1">'HK TD Motorcycles'!$G$8:$S$11</definedName>
    <definedName name="_Sort" hidden="1">#REF!</definedName>
    <definedName name="internet_4a" localSheetId="3">'HK TD Cars'!$A$4:$G$24</definedName>
    <definedName name="internet_4a" localSheetId="2">'HK TD Motorcycles'!$A$1:$S$44</definedName>
    <definedName name="internet_4a">#REF!</definedName>
    <definedName name="internet_4b">#REF!</definedName>
    <definedName name="internet_4c">#REF!</definedName>
    <definedName name="internet_4d">#REF!</definedName>
    <definedName name="internet_4e">#REF!</definedName>
    <definedName name="_xlnm.Print_Area" localSheetId="3">'HK TD Cars'!$A$4:$G$46</definedName>
    <definedName name="_xlnm.Print_Area" localSheetId="2">'HK TD Motorcycles'!$A$1:$X$55</definedName>
    <definedName name="wrn.Full_Set." localSheetId="3" hidden="1">{#N/A,#N/A,FALSE,"T3.1a";#N/A,#N/A,FALSE,"T3.1b";#N/A,#N/A,FALSE,"T3.2-3";#N/A,#N/A,FALSE,"T3.4a";#N/A,#N/A,FALSE,"T3.4b";#N/A,#N/A,FALSE,"T3.4c";#N/A,#N/A,FALSE,"T3.4d"}</definedName>
    <definedName name="wrn.Full_Set." hidden="1">{#N/A,#N/A,FALSE,"T3.1a";#N/A,#N/A,FALSE,"T3.1b";#N/A,#N/A,FALSE,"T3.2-3";#N/A,#N/A,FALSE,"T3.4a";#N/A,#N/A,FALSE,"T3.4b";#N/A,#N/A,FALSE,"T3.4c";#N/A,#N/A,FALSE,"T3.4d"}</definedName>
  </definedNames>
  <calcPr calcId="191028"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4" l="1"/>
  <c r="B7" i="4"/>
  <c r="B28" i="28"/>
  <c r="B29" i="28"/>
  <c r="G7" i="26"/>
  <c r="G4" i="26"/>
  <c r="E7" i="26"/>
  <c r="E6" i="26"/>
  <c r="E4" i="26"/>
  <c r="C7" i="26"/>
  <c r="C6" i="26"/>
  <c r="F7" i="26"/>
  <c r="F5" i="26"/>
  <c r="E5" i="26"/>
  <c r="D7" i="26"/>
  <c r="D6" i="26"/>
  <c r="D5" i="26"/>
  <c r="D4" i="26"/>
  <c r="C4" i="26"/>
  <c r="F3" i="26"/>
  <c r="E3" i="26"/>
  <c r="C3" i="26"/>
  <c r="E2" i="26"/>
  <c r="C2" i="26"/>
  <c r="G7" i="4"/>
  <c r="D7" i="2"/>
  <c r="C17" i="29"/>
  <c r="C12" i="29"/>
  <c r="C19" i="29"/>
  <c r="H9" i="26"/>
  <c r="C4" i="29"/>
  <c r="H11" i="26"/>
  <c r="B33" i="28"/>
  <c r="H10" i="26"/>
  <c r="B32" i="28"/>
  <c r="B31" i="28"/>
  <c r="B30" i="28"/>
  <c r="H8" i="26"/>
  <c r="B24" i="28"/>
  <c r="C65" i="27"/>
  <c r="F2" i="4"/>
  <c r="G2" i="4"/>
  <c r="B2" i="4"/>
  <c r="E2" i="4"/>
  <c r="D2" i="4"/>
  <c r="G3" i="4"/>
  <c r="E3" i="2"/>
  <c r="G2" i="2"/>
  <c r="B2" i="2"/>
  <c r="E3" i="24"/>
  <c r="C3" i="24"/>
  <c r="D3" i="4"/>
  <c r="G3" i="2"/>
  <c r="F2" i="2"/>
  <c r="E2" i="2"/>
  <c r="D2" i="2"/>
  <c r="B3" i="2"/>
  <c r="B7" i="2"/>
  <c r="F3" i="4"/>
  <c r="B3" i="4"/>
  <c r="E3" i="4"/>
  <c r="F34" i="14"/>
  <c r="F35" i="14"/>
  <c r="F31" i="14"/>
  <c r="F32" i="14"/>
  <c r="D19" i="18"/>
  <c r="D20" i="18"/>
  <c r="D22" i="18"/>
</calcChain>
</file>

<file path=xl/sharedStrings.xml><?xml version="1.0" encoding="utf-8"?>
<sst xmlns="http://schemas.openxmlformats.org/spreadsheetml/2006/main" count="1085" uniqueCount="349">
  <si>
    <t>SYVbT Start Year Vehicles by Technology</t>
  </si>
  <si>
    <t>Sources:</t>
  </si>
  <si>
    <t>Motorcycles, private cars, taxis, buses, goods (freight)</t>
  </si>
  <si>
    <t>HK Transport Department</t>
  </si>
  <si>
    <t>Registration and Licensing of Vehicles by Class of Vehicles</t>
  </si>
  <si>
    <t xml:space="preserve">https://www.td.gov.hk/en/transport_in_hong_kong/transport_figures/vehicle_registration_and_licensing/index.html </t>
  </si>
  <si>
    <t>Tables T4.1a-T4.1k</t>
  </si>
  <si>
    <t>Division of cars, buses and goods into Diesel and petrol</t>
  </si>
  <si>
    <t>Competition Commission</t>
  </si>
  <si>
    <t>Report on Study into Hong Kong's Auto-fuel Market</t>
  </si>
  <si>
    <t>https://www.compcomm.hk/en/media/press/files/Full_Report_Auto_fuel_Market_Study_Report_Eng.pdf</t>
  </si>
  <si>
    <t>Table 1</t>
  </si>
  <si>
    <t>aircraft</t>
  </si>
  <si>
    <t>Cathay Pacific Group Fact Sheet</t>
  </si>
  <si>
    <t>Corporate Affairs Department</t>
  </si>
  <si>
    <t>http://downloads.cathaypacific.com/cx/press/cxw/CX_Fact%20Sheet_en.pdf</t>
  </si>
  <si>
    <t>passenger rail</t>
  </si>
  <si>
    <t>MTR Business Overview</t>
  </si>
  <si>
    <t>MTR Number of Train Cars</t>
  </si>
  <si>
    <t>https://www.mtr.com.hk/archive/corporate/en/publications/images/business_overview_e.pdf</t>
  </si>
  <si>
    <t>Table Page 7</t>
  </si>
  <si>
    <t>freight rail</t>
  </si>
  <si>
    <t>Checkerboardhill</t>
  </si>
  <si>
    <t>Blog entry</t>
  </si>
  <si>
    <t>https://www.checkerboardhill.com/2011/09/demise-of-hong-kong-rail-freight/</t>
  </si>
  <si>
    <t>Electric Vehicles</t>
  </si>
  <si>
    <t>Hong Kong Environmental Protection Department</t>
  </si>
  <si>
    <t xml:space="preserve">Promotion of Electric Vehicles </t>
  </si>
  <si>
    <t>https://www.epd.gov.hk/epd/english/environmentinhk/air/prob_solutions/promotion_ev.html</t>
  </si>
  <si>
    <t>number under section "EV Models in Hong Kong"</t>
  </si>
  <si>
    <t>Vehicle Licensing by Fuel Type</t>
  </si>
  <si>
    <t>Registration and Licensing of Vehicles by Fuel Type</t>
  </si>
  <si>
    <t>Transport Department</t>
  </si>
  <si>
    <t>https://www.td.gov.hk/en/transport_in_hong_kong/transport_figures/monthly_traffic_and_transport_digest/2018/201803/index.html</t>
  </si>
  <si>
    <t>Table 4.4</t>
  </si>
  <si>
    <t>Ferry Count</t>
  </si>
  <si>
    <t>Hong Kong Licensed Vessels (New Series)</t>
  </si>
  <si>
    <t>n.d.</t>
  </si>
  <si>
    <t>Hong Kong Marine Department</t>
  </si>
  <si>
    <t>https://www.mardep.gov.hk/en/publication/pdf/portstat_2_y_e3.pdf</t>
  </si>
  <si>
    <t>Public Sector Operator</t>
  </si>
  <si>
    <t>Operating Statistics by Public Sector Operators</t>
  </si>
  <si>
    <t>Transportation Department: The Government of the Hong Kong Special Administrative Region</t>
  </si>
  <si>
    <t>https://www.td.gov.hk/filemanager/en/content_4893/table22.pdf</t>
  </si>
  <si>
    <t>Table 2.2</t>
  </si>
  <si>
    <t>Notes</t>
  </si>
  <si>
    <t>###</t>
  </si>
  <si>
    <t>In the future, we could use the "Freight Motorcycle" category for Taxis, but it requires changes to many of the files.</t>
  </si>
  <si>
    <t>The start year is the year prior the first simulated year in the model.</t>
  </si>
  <si>
    <t>For the U.S. in EPS 1.3.2, the start year is 2016, as the first simulated year is 2017.</t>
  </si>
  <si>
    <t>For passenger rail, we only have the number of rail cars from MTR. We assume an average of 8 cars per train.</t>
  </si>
  <si>
    <t>We have found no evidence of freight rail being used in Hong Kong. According to this article, service stopped completely in 2011: https://www.checkerboardhill.com/2011/09/demise-of-hong-kong-rail-freight/</t>
  </si>
  <si>
    <t>We assume vehicles listed as other fuel type besides diesel, petrol, and natural gas represents hybrid vehicles.</t>
  </si>
  <si>
    <t>Air data are based on Cathay Pacific and Dragon Air passenger and cargo fleet.</t>
  </si>
  <si>
    <t>Natural gas data represents liquefied petroleum gas (LPG) vehicle figures.</t>
  </si>
  <si>
    <t>Cathay Pacific Freighters</t>
  </si>
  <si>
    <t xml:space="preserve"> Boeing 747-400ERF </t>
  </si>
  <si>
    <t xml:space="preserve">Boeing 747-8F </t>
  </si>
  <si>
    <t>Cathay Pacific Passenger aircraft</t>
  </si>
  <si>
    <t xml:space="preserve">Boeing 777-200 </t>
  </si>
  <si>
    <t xml:space="preserve"> Boeing 777-300 </t>
  </si>
  <si>
    <t xml:space="preserve">Boeing 777-300ER </t>
  </si>
  <si>
    <t xml:space="preserve">Airbus A330-300 </t>
  </si>
  <si>
    <t>Airbus A350-900</t>
  </si>
  <si>
    <t>Cathay Dragon Passenger aircraft</t>
  </si>
  <si>
    <t xml:space="preserve">Airbus 320 </t>
  </si>
  <si>
    <t xml:space="preserve">Airbus 321 </t>
  </si>
  <si>
    <t xml:space="preserve">Airbus 330 </t>
  </si>
  <si>
    <t>Passenger aircrafts</t>
  </si>
  <si>
    <r>
      <t>表</t>
    </r>
    <r>
      <rPr>
        <b/>
        <sz val="12"/>
        <rFont val="Times New Roman"/>
        <family val="1"/>
      </rPr>
      <t xml:space="preserve"> 4.1(a)</t>
    </r>
  </si>
  <si>
    <r>
      <t xml:space="preserve">: </t>
    </r>
    <r>
      <rPr>
        <b/>
        <sz val="12"/>
        <rFont val="標楷體"/>
        <family val="4"/>
        <charset val="136"/>
      </rPr>
      <t>按車輛種類劃分的車輛登記及領牌統計數字</t>
    </r>
    <r>
      <rPr>
        <b/>
        <sz val="12"/>
        <rFont val="Times New Roman"/>
        <family val="1"/>
      </rPr>
      <t xml:space="preserve"> </t>
    </r>
    <r>
      <rPr>
        <b/>
        <vertAlign val="superscript"/>
        <sz val="12"/>
        <rFont val="Times New Roman"/>
        <family val="1"/>
      </rPr>
      <t xml:space="preserve">(1) (2) </t>
    </r>
  </si>
  <si>
    <t>Table 4.1(a)</t>
    <phoneticPr fontId="5" type="noConversion"/>
  </si>
  <si>
    <r>
      <t xml:space="preserve">: Registration and Licensing of Vehicles by Class of Vehicles </t>
    </r>
    <r>
      <rPr>
        <b/>
        <vertAlign val="superscript"/>
        <sz val="12"/>
        <rFont val="Times New Roman"/>
        <family val="1"/>
      </rPr>
      <t xml:space="preserve">(1) (2) </t>
    </r>
  </si>
  <si>
    <t>電單車</t>
    <phoneticPr fontId="5" type="noConversion"/>
  </si>
  <si>
    <t>Motor Cycles</t>
    <phoneticPr fontId="5" type="noConversion"/>
  </si>
  <si>
    <t>無邊卡</t>
    <phoneticPr fontId="5" type="noConversion"/>
  </si>
  <si>
    <t>連邊卡</t>
    <phoneticPr fontId="5" type="noConversion"/>
  </si>
  <si>
    <t>機動三輪車</t>
  </si>
  <si>
    <t>機動三輪車</t>
    <phoneticPr fontId="5" type="noConversion"/>
  </si>
  <si>
    <t>私家車</t>
  </si>
  <si>
    <t>小計</t>
    <phoneticPr fontId="5" type="noConversion"/>
  </si>
  <si>
    <t>Solo</t>
    <phoneticPr fontId="5" type="noConversion"/>
  </si>
  <si>
    <t>Combo</t>
    <phoneticPr fontId="5" type="noConversion"/>
  </si>
  <si>
    <t>Motor Tricycles</t>
    <phoneticPr fontId="5" type="noConversion"/>
  </si>
  <si>
    <t>Sub-total</t>
  </si>
  <si>
    <r>
      <t xml:space="preserve"> </t>
    </r>
    <r>
      <rPr>
        <sz val="8"/>
        <rFont val="細明體"/>
        <family val="3"/>
        <charset val="136"/>
      </rPr>
      <t>年</t>
    </r>
    <r>
      <rPr>
        <sz val="8"/>
        <rFont val="Times New Roman"/>
        <family val="1"/>
      </rPr>
      <t xml:space="preserve"> / </t>
    </r>
    <r>
      <rPr>
        <sz val="8"/>
        <rFont val="細明體"/>
        <family val="3"/>
        <charset val="136"/>
      </rPr>
      <t>月</t>
    </r>
  </si>
  <si>
    <t>首次登記</t>
    <phoneticPr fontId="5" type="noConversion"/>
  </si>
  <si>
    <t>登記</t>
    <phoneticPr fontId="5" type="noConversion"/>
  </si>
  <si>
    <t>領牌</t>
    <phoneticPr fontId="5" type="noConversion"/>
  </si>
  <si>
    <t>First Registration</t>
    <phoneticPr fontId="5" type="noConversion"/>
  </si>
  <si>
    <t>總數</t>
    <phoneticPr fontId="5" type="noConversion"/>
  </si>
  <si>
    <t xml:space="preserve"> Year/Month</t>
  </si>
  <si>
    <t>全新</t>
    <phoneticPr fontId="5" type="noConversion"/>
  </si>
  <si>
    <t>其他</t>
  </si>
  <si>
    <t>小計</t>
  </si>
  <si>
    <t>Total</t>
  </si>
  <si>
    <t>Brand New</t>
    <phoneticPr fontId="5" type="noConversion"/>
  </si>
  <si>
    <t>Others</t>
  </si>
  <si>
    <t>Registration</t>
  </si>
  <si>
    <t>Licensed</t>
  </si>
  <si>
    <t># of motorcycles licensed November 2018</t>
  </si>
  <si>
    <r>
      <t>註：</t>
    </r>
    <r>
      <rPr>
        <sz val="8"/>
        <rFont val="Times New Roman"/>
        <family val="1"/>
      </rPr>
      <t>(1)</t>
    </r>
  </si>
  <si>
    <r>
      <t>車輛登記</t>
    </r>
    <r>
      <rPr>
        <sz val="8"/>
        <rFont val="Times New Roman"/>
        <family val="1"/>
      </rPr>
      <t xml:space="preserve"> -</t>
    </r>
  </si>
  <si>
    <r>
      <t>車輛登記是指由運輸署編配車輛登記號碼</t>
    </r>
    <r>
      <rPr>
        <sz val="8"/>
        <rFont val="Times New Roman"/>
        <family val="1"/>
      </rPr>
      <t>(</t>
    </r>
    <r>
      <rPr>
        <sz val="8"/>
        <rFont val="細明體"/>
        <family val="3"/>
        <charset val="136"/>
      </rPr>
      <t>車牌</t>
    </r>
    <r>
      <rPr>
        <sz val="8"/>
        <rFont val="Times New Roman"/>
        <family val="1"/>
      </rPr>
      <t>)</t>
    </r>
    <r>
      <rPr>
        <sz val="8"/>
        <rFont val="細明體"/>
        <family val="3"/>
        <charset val="136"/>
      </rPr>
      <t>，並將車輛予以適當分類。一部車通常只需登記一次。「首次登記」車輛數字指該期間所登記的車輛數目。「全新」指該車輛是全新車輛。「其他」指車輛非全新車輛，包括本地裝配及在本港自用的汽車等。「登記總數」指期末已登記的車輛總數。</t>
    </r>
  </si>
  <si>
    <t>Notes : (1)</t>
    <phoneticPr fontId="5" type="noConversion"/>
  </si>
  <si>
    <t>Vehicle Registration -</t>
  </si>
  <si>
    <t>Motor vehicle registration, which is normally a one-off matter, means giving the vehicle a registration mark and putting it into its appropriate class.  "First registration" refers to registration during the period.  "Brand New" refers to registration of brand new vehicles.  "Others" refers to registration of non brand new vehicles which include locally assembled vehicles, "home delivery" vehicles, etc.  "Total registration" refers to the total number of vehicles registered as at end of the period.</t>
    <phoneticPr fontId="5" type="noConversion"/>
  </si>
  <si>
    <t>(2)</t>
    <phoneticPr fontId="5" type="noConversion"/>
  </si>
  <si>
    <r>
      <t>車輛牌照</t>
    </r>
    <r>
      <rPr>
        <sz val="8"/>
        <rFont val="Times New Roman"/>
        <family val="1"/>
      </rPr>
      <t xml:space="preserve"> -</t>
    </r>
  </si>
  <si>
    <t>車輛牌照給予車輛在道路上行駛的權利，有效期分為四個月及一年兩種。「領牌總數」指期末的已領牌車輛數字。</t>
    <phoneticPr fontId="5" type="noConversion"/>
  </si>
  <si>
    <t>Vehicle Licence -</t>
  </si>
  <si>
    <t>Motor vehicle licensing conveys the right for a vehicle to be driven on a road. The valid period is either four months or a year.  "Total licensed" figure refers to the total number of vehicles licensed as at end of the period.</t>
    <phoneticPr fontId="5" type="noConversion"/>
  </si>
  <si>
    <r>
      <t>(</t>
    </r>
    <r>
      <rPr>
        <b/>
        <sz val="12"/>
        <rFont val="標楷體"/>
        <family val="4"/>
        <charset val="136"/>
      </rPr>
      <t>續</t>
    </r>
    <r>
      <rPr>
        <b/>
        <sz val="12"/>
        <rFont val="Times New Roman"/>
        <family val="1"/>
      </rPr>
      <t>)</t>
    </r>
  </si>
  <si>
    <t>(cont'd)</t>
  </si>
  <si>
    <t>私家車</t>
    <phoneticPr fontId="5" type="noConversion"/>
  </si>
  <si>
    <t>Private Cars</t>
    <phoneticPr fontId="5" type="noConversion"/>
  </si>
  <si>
    <t>Table 4.1(a)</t>
    <phoneticPr fontId="4" type="noConversion"/>
  </si>
  <si>
    <t>的士</t>
    <phoneticPr fontId="4" type="noConversion"/>
  </si>
  <si>
    <t>Taxis</t>
    <phoneticPr fontId="4" type="noConversion"/>
  </si>
  <si>
    <t>市區</t>
  </si>
  <si>
    <t>新界</t>
  </si>
  <si>
    <t>大嶼山</t>
  </si>
  <si>
    <t>小計</t>
    <phoneticPr fontId="4" type="noConversion"/>
  </si>
  <si>
    <t>Urban</t>
  </si>
  <si>
    <t>New Territories</t>
  </si>
  <si>
    <t>Lantau</t>
  </si>
  <si>
    <t>首次登記</t>
    <phoneticPr fontId="4" type="noConversion"/>
  </si>
  <si>
    <t>登記</t>
    <phoneticPr fontId="4" type="noConversion"/>
  </si>
  <si>
    <t>領牌</t>
    <phoneticPr fontId="4" type="noConversion"/>
  </si>
  <si>
    <t>First Registration</t>
    <phoneticPr fontId="4" type="noConversion"/>
  </si>
  <si>
    <t>總數</t>
    <phoneticPr fontId="4" type="noConversion"/>
  </si>
  <si>
    <t>全新</t>
    <phoneticPr fontId="4" type="noConversion"/>
  </si>
  <si>
    <t>Brand New</t>
    <phoneticPr fontId="4" type="noConversion"/>
  </si>
  <si>
    <r>
      <t>公共巴士</t>
    </r>
    <r>
      <rPr>
        <sz val="8"/>
        <rFont val="Times New Roman"/>
        <family val="1"/>
      </rPr>
      <t xml:space="preserve">    Public Buses</t>
    </r>
  </si>
  <si>
    <r>
      <t>非專營</t>
    </r>
    <r>
      <rPr>
        <sz val="8"/>
        <rFont val="Times New Roman"/>
        <family val="1"/>
      </rPr>
      <t xml:space="preserve">    Non-franchised</t>
    </r>
  </si>
  <si>
    <r>
      <t>其他</t>
    </r>
    <r>
      <rPr>
        <sz val="8"/>
        <rFont val="Times New Roman"/>
        <family val="1"/>
      </rPr>
      <t xml:space="preserve">    Others</t>
    </r>
  </si>
  <si>
    <r>
      <t>單層</t>
    </r>
    <r>
      <rPr>
        <sz val="8"/>
        <rFont val="Times New Roman"/>
        <family val="1"/>
      </rPr>
      <t xml:space="preserve">   Single Deck  </t>
    </r>
  </si>
  <si>
    <r>
      <t>雙層</t>
    </r>
    <r>
      <rPr>
        <sz val="8"/>
        <rFont val="Times New Roman"/>
        <family val="1"/>
      </rPr>
      <t xml:space="preserve">   Double Deck  </t>
    </r>
  </si>
  <si>
    <t>私家巴士</t>
    <phoneticPr fontId="4" type="noConversion"/>
  </si>
  <si>
    <t>Private Buses</t>
    <phoneticPr fontId="4" type="noConversion"/>
  </si>
  <si>
    <t>單層</t>
  </si>
  <si>
    <t>雙層</t>
  </si>
  <si>
    <t xml:space="preserve">Single Deck  </t>
  </si>
  <si>
    <t xml:space="preserve">Double Deck  </t>
  </si>
  <si>
    <t>公共小巴</t>
    <phoneticPr fontId="4" type="noConversion"/>
  </si>
  <si>
    <t>Public Light Buses</t>
    <phoneticPr fontId="4" type="noConversion"/>
  </si>
  <si>
    <t>私家小巴</t>
  </si>
  <si>
    <t>紅色小巴</t>
    <phoneticPr fontId="4" type="noConversion"/>
  </si>
  <si>
    <t>專線小巴</t>
    <phoneticPr fontId="4" type="noConversion"/>
  </si>
  <si>
    <t>Private Light Buses</t>
  </si>
  <si>
    <t>RMB</t>
    <phoneticPr fontId="4" type="noConversion"/>
  </si>
  <si>
    <t>GMB</t>
    <phoneticPr fontId="4" type="noConversion"/>
  </si>
  <si>
    <t>貨車</t>
    <phoneticPr fontId="4" type="noConversion"/>
  </si>
  <si>
    <t>Goods Vehicles</t>
    <phoneticPr fontId="4" type="noConversion"/>
  </si>
  <si>
    <r>
      <t>輕型貨車</t>
    </r>
    <r>
      <rPr>
        <vertAlign val="superscript"/>
        <sz val="8"/>
        <rFont val="Times New Roman"/>
        <family val="1"/>
      </rPr>
      <t xml:space="preserve"> (3)</t>
    </r>
  </si>
  <si>
    <r>
      <t>中型貨車</t>
    </r>
    <r>
      <rPr>
        <vertAlign val="superscript"/>
        <sz val="8"/>
        <rFont val="Times New Roman"/>
        <family val="1"/>
      </rPr>
      <t xml:space="preserve"> (4)</t>
    </r>
  </si>
  <si>
    <r>
      <t>重型貨車</t>
    </r>
    <r>
      <rPr>
        <vertAlign val="superscript"/>
        <sz val="8"/>
        <rFont val="Times New Roman"/>
        <family val="1"/>
      </rPr>
      <t xml:space="preserve"> (5)</t>
    </r>
  </si>
  <si>
    <r>
      <t>Light Goods Vehicles</t>
    </r>
    <r>
      <rPr>
        <vertAlign val="superscript"/>
        <sz val="8"/>
        <rFont val="Times New Roman"/>
        <family val="1"/>
      </rPr>
      <t xml:space="preserve"> (3)</t>
    </r>
  </si>
  <si>
    <r>
      <t>Medium Goods Vehicles</t>
    </r>
    <r>
      <rPr>
        <vertAlign val="superscript"/>
        <sz val="8"/>
        <rFont val="Times New Roman"/>
        <family val="1"/>
      </rPr>
      <t xml:space="preserve"> (4)</t>
    </r>
  </si>
  <si>
    <r>
      <t>Heavy Goods Vehicles</t>
    </r>
    <r>
      <rPr>
        <vertAlign val="superscript"/>
        <sz val="8"/>
        <rFont val="Times New Roman"/>
        <family val="1"/>
      </rPr>
      <t xml:space="preserve"> (5)</t>
    </r>
  </si>
  <si>
    <r>
      <t>註</t>
    </r>
    <r>
      <rPr>
        <sz val="8"/>
        <rFont val="Times New Roman"/>
        <family val="1"/>
      </rPr>
      <t xml:space="preserve"> :</t>
    </r>
  </si>
  <si>
    <t>(3)</t>
    <phoneticPr fontId="4" type="noConversion"/>
  </si>
  <si>
    <r>
      <t>輕型貨車</t>
    </r>
    <r>
      <rPr>
        <sz val="8"/>
        <rFont val="Times New Roman"/>
        <family val="1"/>
      </rPr>
      <t xml:space="preserve"> - </t>
    </r>
    <r>
      <rPr>
        <sz val="8"/>
        <rFont val="細明體"/>
        <family val="3"/>
        <charset val="136"/>
      </rPr>
      <t>許可車輛總重量不超過</t>
    </r>
    <r>
      <rPr>
        <sz val="8"/>
        <rFont val="Times New Roman"/>
        <family val="1"/>
      </rPr>
      <t>5.5</t>
    </r>
    <r>
      <rPr>
        <sz val="8"/>
        <rFont val="細明體"/>
        <family val="3"/>
        <charset val="136"/>
      </rPr>
      <t>公噸的貨車。</t>
    </r>
  </si>
  <si>
    <t>Notes :</t>
    <phoneticPr fontId="4" type="noConversion"/>
  </si>
  <si>
    <t xml:space="preserve">Light Goods Vehicles - Goods vehicles of permitted gross vehicle weight not exceeding 5.5 tonnes. </t>
    <phoneticPr fontId="4" type="noConversion"/>
  </si>
  <si>
    <t>(4)</t>
    <phoneticPr fontId="4" type="noConversion"/>
  </si>
  <si>
    <r>
      <rPr>
        <sz val="8"/>
        <rFont val="細明體"/>
        <family val="3"/>
        <charset val="136"/>
      </rPr>
      <t>中型貨車</t>
    </r>
    <r>
      <rPr>
        <sz val="8"/>
        <rFont val="Times New Roman"/>
        <family val="1"/>
      </rPr>
      <t xml:space="preserve"> - </t>
    </r>
    <r>
      <rPr>
        <sz val="8"/>
        <rFont val="細明體"/>
        <family val="3"/>
        <charset val="136"/>
      </rPr>
      <t>許可車輛總重量超過</t>
    </r>
    <r>
      <rPr>
        <sz val="8"/>
        <rFont val="Times New Roman"/>
        <family val="1"/>
      </rPr>
      <t>5.5</t>
    </r>
    <r>
      <rPr>
        <sz val="8"/>
        <rFont val="細明體"/>
        <family val="3"/>
        <charset val="136"/>
      </rPr>
      <t>公噸而在</t>
    </r>
    <r>
      <rPr>
        <sz val="8"/>
        <rFont val="Times New Roman"/>
        <family val="1"/>
      </rPr>
      <t>24</t>
    </r>
    <r>
      <rPr>
        <sz val="8"/>
        <rFont val="細明體"/>
        <family val="3"/>
        <charset val="136"/>
      </rPr>
      <t>公噸及以下的貨車。</t>
    </r>
  </si>
  <si>
    <t>Medium Goods Vehicles -  Goods vehicles of permitted gross vehicle weight exceeding 5.5 tonnes but not exceeding 24 tonnes.</t>
    <phoneticPr fontId="4" type="noConversion"/>
  </si>
  <si>
    <t>(5)</t>
    <phoneticPr fontId="4" type="noConversion"/>
  </si>
  <si>
    <r>
      <rPr>
        <sz val="8"/>
        <rFont val="細明體"/>
        <family val="3"/>
        <charset val="136"/>
      </rPr>
      <t>重型貨車</t>
    </r>
    <r>
      <rPr>
        <sz val="8"/>
        <rFont val="Times New Roman"/>
        <family val="1"/>
      </rPr>
      <t xml:space="preserve"> - </t>
    </r>
    <r>
      <rPr>
        <sz val="8"/>
        <rFont val="細明體"/>
        <family val="3"/>
        <charset val="136"/>
      </rPr>
      <t>許可車輛總重量超過</t>
    </r>
    <r>
      <rPr>
        <sz val="8"/>
        <rFont val="Times New Roman"/>
        <family val="1"/>
      </rPr>
      <t>24</t>
    </r>
    <r>
      <rPr>
        <sz val="8"/>
        <rFont val="細明體"/>
        <family val="3"/>
        <charset val="136"/>
      </rPr>
      <t>公噸而在</t>
    </r>
    <r>
      <rPr>
        <sz val="8"/>
        <rFont val="Times New Roman"/>
        <family val="1"/>
      </rPr>
      <t>38</t>
    </r>
    <r>
      <rPr>
        <sz val="8"/>
        <rFont val="細明體"/>
        <family val="3"/>
        <charset val="136"/>
      </rPr>
      <t>公噸及以下的貨車。</t>
    </r>
  </si>
  <si>
    <t>Heavy Goods Vehicles -  Goods vehicles of permitted gross vehicle weight exceeding 24 tonnes but not exceeding 38 tonnes.</t>
    <phoneticPr fontId="4" type="noConversion"/>
  </si>
  <si>
    <r>
      <t>政府車輛</t>
    </r>
    <r>
      <rPr>
        <sz val="8"/>
        <rFont val="Times New Roman"/>
        <family val="1"/>
      </rPr>
      <t xml:space="preserve"> </t>
    </r>
    <r>
      <rPr>
        <vertAlign val="superscript"/>
        <sz val="8"/>
        <rFont val="Times New Roman"/>
        <family val="1"/>
      </rPr>
      <t>(7)</t>
    </r>
  </si>
  <si>
    <r>
      <t>特別用途車輛</t>
    </r>
    <r>
      <rPr>
        <vertAlign val="superscript"/>
        <sz val="8"/>
        <rFont val="Times New Roman"/>
        <family val="1"/>
      </rPr>
      <t xml:space="preserve"> (6)</t>
    </r>
  </si>
  <si>
    <r>
      <t xml:space="preserve">Government Vehicles </t>
    </r>
    <r>
      <rPr>
        <vertAlign val="superscript"/>
        <sz val="8"/>
        <rFont val="Times New Roman"/>
        <family val="1"/>
      </rPr>
      <t>(7)</t>
    </r>
  </si>
  <si>
    <r>
      <t>Special Purpose Vehicles</t>
    </r>
    <r>
      <rPr>
        <vertAlign val="superscript"/>
        <sz val="8"/>
        <rFont val="Times New Roman"/>
        <family val="1"/>
      </rPr>
      <t xml:space="preserve"> (6)</t>
    </r>
  </si>
  <si>
    <t>電單車</t>
  </si>
  <si>
    <t>其他車輛</t>
    <phoneticPr fontId="4" type="noConversion"/>
  </si>
  <si>
    <t>Motor Cycles</t>
  </si>
  <si>
    <t>Other Vehicles</t>
    <phoneticPr fontId="4" type="noConversion"/>
  </si>
  <si>
    <r>
      <t>註</t>
    </r>
    <r>
      <rPr>
        <sz val="8"/>
        <rFont val="Times New Roman"/>
        <family val="1"/>
      </rPr>
      <t xml:space="preserve"> : </t>
    </r>
  </si>
  <si>
    <t>(6)</t>
    <phoneticPr fontId="4" type="noConversion"/>
  </si>
  <si>
    <t>不包括只在工業用地及建築用地內使用的貨車。</t>
    <phoneticPr fontId="4" type="noConversion"/>
  </si>
  <si>
    <t>Notes :</t>
  </si>
  <si>
    <t>Excluding goods vehicles used solely within industrial and construction sites.</t>
    <phoneticPr fontId="4" type="noConversion"/>
  </si>
  <si>
    <t>(7)</t>
    <phoneticPr fontId="4" type="noConversion"/>
  </si>
  <si>
    <t>不包括軍部車輛。</t>
    <phoneticPr fontId="4" type="noConversion"/>
  </si>
  <si>
    <t>Excluding military vehicles.</t>
    <phoneticPr fontId="4" type="noConversion"/>
  </si>
  <si>
    <t xml:space="preserve">https://www.epd.gov.hk/epd/english/environmentinhk/air/prob_solutions/promotion_ev.html </t>
  </si>
  <si>
    <t>"As at end of December 2018, there are 11,496 EVs for road use, up from less than 100 in end 2010."</t>
  </si>
  <si>
    <t>We do not know the split of these electric vehicles among cars, buses and motorcycles.</t>
  </si>
  <si>
    <t>For simplicity, we assume that all of them are cars (passenger LDV's)</t>
  </si>
  <si>
    <t xml:space="preserve"># of electric passenger LDV </t>
  </si>
  <si>
    <t>Fraction of Diesel cars:</t>
  </si>
  <si>
    <t>Fraction of gasoline cars:</t>
  </si>
  <si>
    <t>Fraction of Diesel buses:</t>
  </si>
  <si>
    <t>Fraction of gasoline buses:</t>
  </si>
  <si>
    <t>表 4.4</t>
  </si>
  <si>
    <t>: 按燃料種類劃分的車輛登記及領牌統計數字 (二零一七年六月)</t>
  </si>
  <si>
    <t>Table 4.4 :  Registration and Licensing of Vehicles by Fuel Type (March 2018)</t>
  </si>
  <si>
    <t>2017/06</t>
  </si>
  <si>
    <t>汽油</t>
  </si>
  <si>
    <t>柴油</t>
  </si>
  <si>
    <t>電力</t>
  </si>
  <si>
    <t>石油氣</t>
  </si>
  <si>
    <t>總計</t>
  </si>
  <si>
    <t>Petrol</t>
  </si>
  <si>
    <t>Diesel</t>
  </si>
  <si>
    <t>Electric</t>
  </si>
  <si>
    <t>LP Gas</t>
  </si>
  <si>
    <t>Others (1)</t>
  </si>
  <si>
    <t>登記總數</t>
  </si>
  <si>
    <t>領牌總數</t>
  </si>
  <si>
    <t>Registered</t>
  </si>
  <si>
    <t>電單車 (無邊卡)</t>
  </si>
  <si>
    <t>-</t>
  </si>
  <si>
    <t>Motor Cycles (Solo)</t>
  </si>
  <si>
    <t>電單車 (連邊卡)</t>
  </si>
  <si>
    <t>Motor Cycles (Combo)</t>
  </si>
  <si>
    <t>Motor Tricycles</t>
  </si>
  <si>
    <t>Private Cars</t>
  </si>
  <si>
    <t>的士 (市區)</t>
  </si>
  <si>
    <t>Taxis (Urban)</t>
  </si>
  <si>
    <t>的士 (新界)</t>
  </si>
  <si>
    <t>Taxis (NT)</t>
  </si>
  <si>
    <t>的士 (大嶼山)</t>
  </si>
  <si>
    <t>Taxis (Lantau)</t>
  </si>
  <si>
    <t>九巴</t>
  </si>
  <si>
    <t>單層  SD</t>
  </si>
  <si>
    <t>KMB</t>
  </si>
  <si>
    <t>雙層  DD</t>
  </si>
  <si>
    <t>城巴</t>
  </si>
  <si>
    <t>Citybus</t>
  </si>
  <si>
    <t>新巴</t>
  </si>
  <si>
    <t>NWFB</t>
  </si>
  <si>
    <t>龍運</t>
  </si>
  <si>
    <t>LWB</t>
  </si>
  <si>
    <t>新大嶼山巴士</t>
  </si>
  <si>
    <t>NLB</t>
  </si>
  <si>
    <t>港鐵巴士 (西鐵線/輕鐵)</t>
  </si>
  <si>
    <t>MTR Buses (for West Rail Line/Light</t>
  </si>
  <si>
    <t>Rail)</t>
  </si>
  <si>
    <t>其他非專營公共巴士</t>
  </si>
  <si>
    <t>Other Non-franchised Public Buses</t>
  </si>
  <si>
    <t>私家巴士</t>
  </si>
  <si>
    <t>Private Buses</t>
  </si>
  <si>
    <t>公共小型巴士</t>
  </si>
  <si>
    <t>Public Light Buses</t>
  </si>
  <si>
    <t>私家小型巴士</t>
  </si>
  <si>
    <t>輕型貨車</t>
  </si>
  <si>
    <t>Light Goods Vehicles</t>
  </si>
  <si>
    <t>中型貨車</t>
  </si>
  <si>
    <t>Medium Goods Vehicles</t>
  </si>
  <si>
    <t>重型貨車</t>
  </si>
  <si>
    <t>Heavy Goods Vehicles</t>
  </si>
  <si>
    <t>特別用途車輛</t>
  </si>
  <si>
    <t>Special Purpose Vehicles</t>
  </si>
  <si>
    <t>總計 (2)</t>
  </si>
  <si>
    <t>Total (2)</t>
  </si>
  <si>
    <t>註 :</t>
  </si>
  <si>
    <t>月底數字</t>
  </si>
  <si>
    <t>Figures as at end of the month.</t>
  </si>
  <si>
    <t>(1)   包括各種其發動機為「渦輪引擎」、「燃油電池車」</t>
  </si>
  <si>
    <t>Including various vehicles with power plants such as turbine engines, fuel</t>
  </si>
  <si>
    <t>等的車輛，它們的燃料種類不能進一步被劃分。</t>
  </si>
  <si>
    <t>cell vehicles, etc. of which fuel types cannot be further classified.</t>
  </si>
  <si>
    <t>(2)   不包括政府車輛。</t>
  </si>
  <si>
    <t>(2)  Excluding government vehicles.</t>
  </si>
  <si>
    <t>SD -  單層</t>
  </si>
  <si>
    <t>SD -  Single Deck</t>
  </si>
  <si>
    <t>DD -  雙層</t>
  </si>
  <si>
    <t>DD -  Double Deck</t>
  </si>
  <si>
    <t>資料來源 :</t>
  </si>
  <si>
    <t>牌照電腦計劃及牌照事務部</t>
  </si>
  <si>
    <t>Source :</t>
  </si>
  <si>
    <t>VALID &amp; Licensing Division</t>
  </si>
  <si>
    <t>number of total rail cars</t>
  </si>
  <si>
    <t>number of locomotives assuming an average of 8 cars per train</t>
  </si>
  <si>
    <t>Tramways</t>
  </si>
  <si>
    <t>Rail Vehicles</t>
  </si>
  <si>
    <t>Passenger</t>
  </si>
  <si>
    <t>Freight</t>
  </si>
  <si>
    <t>Ships</t>
  </si>
  <si>
    <t>Aircrafts</t>
  </si>
  <si>
    <t>We use the number of dangerous goods carriers and dry cargo vessel as proxy for the number of freight boats.</t>
  </si>
  <si>
    <t>Motorcycles (P)</t>
  </si>
  <si>
    <t>Motorcycles (F)</t>
  </si>
  <si>
    <t>Taxis</t>
  </si>
  <si>
    <t>LDVs (P)</t>
  </si>
  <si>
    <t>HDVs (P)</t>
  </si>
  <si>
    <t>LDVs (F)</t>
  </si>
  <si>
    <t>HDVs (F)</t>
  </si>
  <si>
    <t>Ships (P)</t>
  </si>
  <si>
    <t>Air (P)</t>
  </si>
  <si>
    <t>Ships (F)</t>
  </si>
  <si>
    <t>Air (F)</t>
  </si>
  <si>
    <t>Note: We use Freight Motorcycles category for taxis</t>
  </si>
  <si>
    <t>Note: since all air travel is int'l for HK, we ommit it for now.</t>
  </si>
  <si>
    <t>Vessel</t>
  </si>
  <si>
    <t>Number</t>
  </si>
  <si>
    <t>Type (G, I, C)</t>
  </si>
  <si>
    <t>Ferry Vessel</t>
  </si>
  <si>
    <t>IP</t>
  </si>
  <si>
    <t>Operating Status by Public Transportation Sector</t>
  </si>
  <si>
    <t>Launch</t>
  </si>
  <si>
    <t>Multi-purpose Vessel</t>
  </si>
  <si>
    <t>IF</t>
  </si>
  <si>
    <t>Tug</t>
  </si>
  <si>
    <t>Dangerous Goods Carrier</t>
  </si>
  <si>
    <t>Dredger</t>
  </si>
  <si>
    <t>Dry Cargo Vessel</t>
  </si>
  <si>
    <t>Edible Oil Carrier</t>
  </si>
  <si>
    <t>Noxious Liquid Substance Carrier</t>
  </si>
  <si>
    <t>Oil Carrier</t>
  </si>
  <si>
    <t>Pilot Boat</t>
  </si>
  <si>
    <t>Special Purpose Vessel</t>
  </si>
  <si>
    <t>Transportation Boat</t>
  </si>
  <si>
    <t>Transportation Sampan</t>
  </si>
  <si>
    <t>Water Boat</t>
  </si>
  <si>
    <t>Work Boat</t>
  </si>
  <si>
    <t>Fish Carrier</t>
  </si>
  <si>
    <t>Fishing Vessel</t>
  </si>
  <si>
    <t>Auxiliary Powered Yacht</t>
  </si>
  <si>
    <t>CP</t>
  </si>
  <si>
    <t>Cruiser</t>
  </si>
  <si>
    <t>Open Cruiser</t>
  </si>
  <si>
    <t>Governmnet Launch</t>
  </si>
  <si>
    <t>GP</t>
  </si>
  <si>
    <t>**113 government marine</t>
  </si>
  <si>
    <t>Passenger Ships</t>
  </si>
  <si>
    <t>Freight Ships</t>
  </si>
  <si>
    <t>Consumer Passenger</t>
  </si>
  <si>
    <t>Industry Passenger</t>
  </si>
  <si>
    <t>Government Passenger</t>
  </si>
  <si>
    <t>Industry Ferry</t>
  </si>
  <si>
    <t>battery electric vehicle</t>
  </si>
  <si>
    <t>natural gas vehicle</t>
  </si>
  <si>
    <t>gasoline vehicle</t>
  </si>
  <si>
    <t>diesel vehicle</t>
  </si>
  <si>
    <t>plugin hybrid vehicle</t>
  </si>
  <si>
    <t>LDVs</t>
  </si>
  <si>
    <t>HDVs</t>
  </si>
  <si>
    <t>rail</t>
  </si>
  <si>
    <t>ships</t>
  </si>
  <si>
    <t>motorbikes</t>
  </si>
  <si>
    <t>H6xrR7I22UqGmc2mutH4Yq3_1cZmZKxHmcZ_ItVFhVdUMjU0QUpHQldKVTlUUzNUVDhBU1VMUjk4NCQlQCN0PWcu</t>
  </si>
  <si>
    <t>Form2</t>
  </si>
  <si>
    <t>{3e8ee12f-b9ec-4a22-8587-d20e6899a3d9}</t>
  </si>
  <si>
    <t>LPG vehicle</t>
  </si>
  <si>
    <t>hydrogen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</si>
</sst>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0_)"/>
    <numFmt numFmtId="165" formatCode="#,##0_)"/>
    <numFmt numFmtId="166" formatCode="???\ ??0"/>
    <numFmt numFmtId="167" formatCode="?\ ??0;;?\ ??\-"/>
    <numFmt numFmtId="168" formatCode="00"/>
    <numFmt numFmtId="169" formatCode="0000\ &quot;/&quot;"/>
    <numFmt numFmtId="170" formatCode="0000\ _/"/>
    <numFmt numFmtId="171" formatCode="&quot;2018/&quot;0#"/>
    <numFmt numFmtId="172" formatCode="&quot;2003/&quot;0#"/>
    <numFmt numFmtId="173" formatCode="??\ ??0;;?\ ??\-"/>
    <numFmt numFmtId="174" formatCode="&quot;2014/&quot;0#"/>
    <numFmt numFmtId="175" formatCode="???\ ??0;;???\ ??\-"/>
    <numFmt numFmtId="176" formatCode="?\ ??0\ &quot;  &quot;;;?\ ??\-"/>
  </numFmts>
  <fonts count="52">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0"/>
      <name val="Times New Roman"/>
      <family val="1"/>
    </font>
    <font>
      <sz val="8"/>
      <name val="Times New Roman"/>
      <family val="1"/>
    </font>
    <font>
      <sz val="8"/>
      <name val="細明體"/>
      <family val="3"/>
      <charset val="136"/>
    </font>
    <font>
      <vertAlign val="superscript"/>
      <sz val="8"/>
      <name val="Times New Roman"/>
      <family val="1"/>
    </font>
    <font>
      <sz val="8"/>
      <color rgb="FFFF0000"/>
      <name val="Times New Roman"/>
      <family val="1"/>
    </font>
    <font>
      <b/>
      <sz val="8"/>
      <name val="Times New Roman"/>
      <family val="1"/>
    </font>
    <font>
      <sz val="12"/>
      <name val="Times New Roman"/>
      <family val="1"/>
    </font>
    <font>
      <b/>
      <sz val="12"/>
      <name val="Times New Roman"/>
      <family val="1"/>
    </font>
    <font>
      <b/>
      <vertAlign val="superscript"/>
      <sz val="12"/>
      <name val="Times New Roman"/>
      <family val="1"/>
    </font>
    <font>
      <b/>
      <sz val="12"/>
      <name val="細明體"/>
      <family val="3"/>
      <charset val="136"/>
    </font>
    <font>
      <b/>
      <sz val="12"/>
      <name val="標楷體"/>
      <family val="4"/>
      <charset val="136"/>
    </font>
    <font>
      <sz val="11"/>
      <color rgb="FF000000"/>
      <name val="Calibri"/>
      <family val="2"/>
      <scheme val="minor"/>
    </font>
    <font>
      <sz val="11"/>
      <color rgb="FFFF0000"/>
      <name val="Calibri"/>
      <family val="2"/>
      <scheme val="minor"/>
    </font>
    <font>
      <b/>
      <sz val="11"/>
      <color rgb="FFFF0000"/>
      <name val="Calibri"/>
      <family val="2"/>
      <scheme val="minor"/>
    </font>
  </fonts>
  <fills count="3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B4C6E7"/>
        <bgColor indexed="64"/>
      </patternFill>
    </fill>
    <fill>
      <patternFill patternType="solid">
        <fgColor rgb="FFD9E1F2"/>
        <bgColor indexed="64"/>
      </patternFill>
    </fill>
    <fill>
      <patternFill patternType="solid">
        <fgColor theme="0" tint="-0.14999847407452621"/>
        <bgColor indexed="64"/>
      </patternFill>
    </fill>
  </fills>
  <borders count="4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hair">
        <color indexed="64"/>
      </top>
      <bottom/>
      <diagonal/>
    </border>
    <border>
      <left style="hair">
        <color indexed="64"/>
      </left>
      <right style="hair">
        <color indexed="64"/>
      </right>
      <top/>
      <bottom/>
      <diagonal/>
    </border>
    <border>
      <left style="hair">
        <color indexed="64"/>
      </left>
      <right style="double">
        <color indexed="64"/>
      </right>
      <top/>
      <bottom style="hair">
        <color indexed="64"/>
      </bottom>
      <diagonal/>
    </border>
    <border>
      <left/>
      <right style="hair">
        <color indexed="64"/>
      </right>
      <top/>
      <bottom style="hair">
        <color indexed="64"/>
      </bottom>
      <diagonal/>
    </border>
    <border>
      <left/>
      <right style="hair">
        <color indexed="64"/>
      </right>
      <top/>
      <bottom/>
      <diagonal/>
    </border>
    <border>
      <left style="hair">
        <color indexed="64"/>
      </left>
      <right style="hair">
        <color indexed="64"/>
      </right>
      <top/>
      <bottom style="hair">
        <color indexed="64"/>
      </bottom>
      <diagonal/>
    </border>
    <border>
      <left style="double">
        <color indexed="64"/>
      </left>
      <right style="hair">
        <color indexed="64"/>
      </right>
      <top/>
      <bottom style="hair">
        <color indexed="64"/>
      </bottom>
      <diagonal/>
    </border>
    <border>
      <left style="hair">
        <color indexed="64"/>
      </left>
      <right/>
      <top/>
      <bottom style="hair">
        <color indexed="64"/>
      </bottom>
      <diagonal/>
    </border>
    <border>
      <left style="double">
        <color indexed="64"/>
      </left>
      <right/>
      <top/>
      <bottom style="hair">
        <color indexed="64"/>
      </bottom>
      <diagonal/>
    </border>
    <border>
      <left/>
      <right style="double">
        <color indexed="64"/>
      </right>
      <top/>
      <bottom style="hair">
        <color indexed="64"/>
      </bottom>
      <diagonal/>
    </border>
    <border>
      <left style="hair">
        <color indexed="64"/>
      </left>
      <right/>
      <top/>
      <bottom/>
      <diagonal/>
    </border>
    <border>
      <left style="hair">
        <color indexed="64"/>
      </left>
      <right style="double">
        <color indexed="64"/>
      </right>
      <top/>
      <bottom/>
      <diagonal/>
    </border>
    <border>
      <left style="double">
        <color indexed="64"/>
      </left>
      <right style="hair">
        <color indexed="64"/>
      </right>
      <top/>
      <bottom/>
      <diagonal/>
    </border>
    <border>
      <left style="double">
        <color indexed="64"/>
      </left>
      <right/>
      <top/>
      <bottom/>
      <diagonal/>
    </border>
    <border>
      <left/>
      <right style="double">
        <color indexed="64"/>
      </right>
      <top/>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style="double">
        <color indexed="64"/>
      </left>
      <right/>
      <top style="hair">
        <color indexed="64"/>
      </top>
      <bottom/>
      <diagonal/>
    </border>
    <border>
      <left style="hair">
        <color indexed="64"/>
      </left>
      <right style="double">
        <color indexed="64"/>
      </right>
      <top style="hair">
        <color indexed="64"/>
      </top>
      <bottom/>
      <diagonal/>
    </border>
    <border>
      <left/>
      <right style="double">
        <color indexed="64"/>
      </right>
      <top style="hair">
        <color indexed="64"/>
      </top>
      <bottom/>
      <diagonal/>
    </border>
    <border>
      <left style="double">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thin">
        <color rgb="FF000000"/>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21" borderId="0" applyNumberFormat="0" applyBorder="0" applyAlignment="0" applyProtection="0"/>
    <xf numFmtId="0" fontId="13" fillId="5" borderId="0" applyNumberFormat="0" applyBorder="0" applyAlignment="0" applyProtection="0"/>
    <xf numFmtId="0" fontId="14" fillId="22" borderId="7" applyNumberFormat="0" applyAlignment="0" applyProtection="0"/>
    <xf numFmtId="0" fontId="15" fillId="23" borderId="8"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4" fontId="17" fillId="0" borderId="6" applyNumberFormat="0" applyFill="0">
      <alignment horizontal="right"/>
    </xf>
    <xf numFmtId="165" fontId="18" fillId="0" borderId="6">
      <alignment horizontal="right" vertical="center"/>
    </xf>
    <xf numFmtId="49" fontId="19" fillId="0" borderId="6">
      <alignment horizontal="left" vertical="center"/>
    </xf>
    <xf numFmtId="164" fontId="17" fillId="0" borderId="6" applyNumberFormat="0" applyFill="0">
      <alignment horizontal="right"/>
    </xf>
    <xf numFmtId="0" fontId="20" fillId="0" borderId="0" applyNumberFormat="0" applyFill="0" applyBorder="0" applyAlignment="0" applyProtection="0"/>
    <xf numFmtId="0" fontId="21" fillId="6" borderId="0" applyNumberFormat="0" applyBorder="0" applyAlignment="0" applyProtection="0"/>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12">
      <alignment horizontal="right" vertical="center"/>
    </xf>
    <xf numFmtId="0" fontId="26" fillId="0" borderId="6">
      <alignment horizontal="left" vertical="center"/>
    </xf>
    <xf numFmtId="0" fontId="17" fillId="0" borderId="6">
      <alignment horizontal="left" vertical="center"/>
    </xf>
    <xf numFmtId="0" fontId="9" fillId="0" borderId="6">
      <alignment horizontal="left"/>
    </xf>
    <xf numFmtId="0" fontId="9" fillId="24" borderId="0">
      <alignment horizontal="centerContinuous" wrapText="1"/>
    </xf>
    <xf numFmtId="0" fontId="27" fillId="9" borderId="7" applyNumberFormat="0" applyAlignment="0" applyProtection="0"/>
    <xf numFmtId="0" fontId="28" fillId="0" borderId="13" applyNumberFormat="0" applyFill="0" applyAlignment="0" applyProtection="0"/>
    <xf numFmtId="0" fontId="29"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0" fillId="0" borderId="0"/>
    <xf numFmtId="0" fontId="6" fillId="0" borderId="0"/>
    <xf numFmtId="37" fontId="31"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4" applyNumberFormat="0" applyFont="0" applyAlignment="0" applyProtection="0"/>
    <xf numFmtId="0" fontId="32" fillId="22" borderId="15"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19" fillId="0" borderId="0">
      <alignment horizontal="right"/>
    </xf>
    <xf numFmtId="49" fontId="18" fillId="0" borderId="0">
      <alignment horizontal="left" vertical="center"/>
    </xf>
    <xf numFmtId="49" fontId="19" fillId="0" borderId="6">
      <alignment horizontal="left"/>
    </xf>
    <xf numFmtId="164" fontId="18" fillId="0" borderId="0" applyNumberFormat="0">
      <alignment horizontal="right"/>
    </xf>
    <xf numFmtId="0" fontId="25" fillId="27" borderId="0">
      <alignment horizontal="centerContinuous" vertical="center" wrapText="1"/>
    </xf>
    <xf numFmtId="0" fontId="25" fillId="0" borderId="16">
      <alignment horizontal="left" vertical="center"/>
    </xf>
    <xf numFmtId="0" fontId="33" fillId="0" borderId="0" applyNumberFormat="0" applyFill="0" applyBorder="0" applyAlignment="0" applyProtection="0"/>
    <xf numFmtId="0" fontId="9" fillId="0" borderId="0">
      <alignment horizontal="left"/>
    </xf>
    <xf numFmtId="0" fontId="34" fillId="0" borderId="0">
      <alignment horizontal="left"/>
    </xf>
    <xf numFmtId="0" fontId="17" fillId="0" borderId="0">
      <alignment horizontal="left"/>
    </xf>
    <xf numFmtId="0" fontId="34" fillId="0" borderId="0">
      <alignment horizontal="left"/>
    </xf>
    <xf numFmtId="0" fontId="17" fillId="0" borderId="0">
      <alignment horizontal="left"/>
    </xf>
    <xf numFmtId="0" fontId="35" fillId="0" borderId="17" applyNumberFormat="0" applyFill="0" applyAlignment="0" applyProtection="0"/>
    <xf numFmtId="0" fontId="36" fillId="0" borderId="0" applyNumberFormat="0" applyFill="0" applyBorder="0" applyAlignment="0" applyProtection="0"/>
    <xf numFmtId="49" fontId="18" fillId="0" borderId="6">
      <alignment horizontal="left"/>
    </xf>
    <xf numFmtId="0" fontId="25" fillId="0" borderId="12">
      <alignment horizontal="left"/>
    </xf>
    <xf numFmtId="0" fontId="9" fillId="0" borderId="0">
      <alignment horizontal="left" vertical="center"/>
    </xf>
    <xf numFmtId="0" fontId="37" fillId="0" borderId="0" applyNumberFormat="0" applyFill="0" applyBorder="0" applyAlignment="0" applyProtection="0"/>
    <xf numFmtId="166" fontId="38" fillId="0" borderId="19" applyBorder="0">
      <alignment horizontal="center" vertical="center"/>
    </xf>
    <xf numFmtId="168" fontId="38" fillId="0" borderId="22">
      <alignment horizontal="left"/>
    </xf>
    <xf numFmtId="169" fontId="38" fillId="0" borderId="28"/>
    <xf numFmtId="170" fontId="38" fillId="0" borderId="28"/>
    <xf numFmtId="0" fontId="45" fillId="0" borderId="0" applyNumberFormat="0" applyFill="0" applyBorder="0" applyProtection="0"/>
    <xf numFmtId="0" fontId="47" fillId="0" borderId="0" applyNumberFormat="0" applyFill="0" applyBorder="0" applyProtection="0"/>
    <xf numFmtId="175" fontId="38" fillId="0" borderId="43" applyBorder="0">
      <alignment horizontal="center" vertical="center"/>
    </xf>
    <xf numFmtId="0" fontId="38" fillId="0" borderId="0"/>
  </cellStyleXfs>
  <cellXfs count="413">
    <xf numFmtId="0" fontId="0" fillId="0" borderId="0" xfId="0"/>
    <xf numFmtId="0" fontId="1" fillId="0" borderId="0" xfId="0" applyFont="1"/>
    <xf numFmtId="0" fontId="1" fillId="2" borderId="0" xfId="0" applyFont="1" applyFill="1"/>
    <xf numFmtId="0" fontId="0" fillId="0" borderId="0" xfId="0" applyAlignment="1">
      <alignment horizontal="left"/>
    </xf>
    <xf numFmtId="0" fontId="0" fillId="2" borderId="0" xfId="0" applyFill="1"/>
    <xf numFmtId="0" fontId="1" fillId="0" borderId="0" xfId="0" applyFont="1" applyAlignment="1">
      <alignment horizontal="right"/>
    </xf>
    <xf numFmtId="1" fontId="0" fillId="0" borderId="0" xfId="0" applyNumberFormat="1"/>
    <xf numFmtId="1" fontId="0" fillId="0" borderId="0" xfId="0" applyNumberFormat="1" applyFill="1"/>
    <xf numFmtId="1" fontId="0" fillId="2" borderId="0" xfId="0" applyNumberFormat="1" applyFill="1"/>
    <xf numFmtId="0" fontId="1" fillId="2" borderId="0" xfId="0" applyFont="1" applyFill="1" applyAlignment="1">
      <alignment horizontal="left"/>
    </xf>
    <xf numFmtId="0" fontId="37" fillId="0" borderId="0" xfId="140" applyAlignment="1">
      <alignment horizontal="left"/>
    </xf>
    <xf numFmtId="0" fontId="38" fillId="0" borderId="0" xfId="73" applyFont="1" applyFill="1"/>
    <xf numFmtId="0" fontId="39" fillId="0" borderId="0" xfId="73" applyFont="1" applyFill="1"/>
    <xf numFmtId="0" fontId="39" fillId="0" borderId="0" xfId="73" applyFont="1" applyFill="1" applyAlignment="1">
      <alignment vertical="top"/>
    </xf>
    <xf numFmtId="0" fontId="38" fillId="0" borderId="0" xfId="73" applyFont="1" applyFill="1" applyAlignment="1">
      <alignment vertical="top"/>
    </xf>
    <xf numFmtId="0" fontId="39" fillId="0" borderId="0" xfId="73" quotePrefix="1" applyFont="1" applyFill="1" applyAlignment="1">
      <alignment horizontal="right"/>
    </xf>
    <xf numFmtId="0" fontId="38" fillId="0" borderId="0" xfId="73" applyFont="1" applyFill="1" applyAlignment="1">
      <alignment horizontal="justify" vertical="top" wrapText="1"/>
    </xf>
    <xf numFmtId="0" fontId="39" fillId="0" borderId="0" xfId="73" quotePrefix="1" applyFont="1" applyFill="1" applyAlignment="1">
      <alignment horizontal="right" vertical="top"/>
    </xf>
    <xf numFmtId="0" fontId="39" fillId="0" borderId="0" xfId="73" applyFont="1" applyFill="1" applyAlignment="1"/>
    <xf numFmtId="0" fontId="39" fillId="0" borderId="0" xfId="73" applyFont="1" applyFill="1" applyAlignment="1">
      <alignment horizontal="left"/>
    </xf>
    <xf numFmtId="0" fontId="39" fillId="0" borderId="0" xfId="73" quotePrefix="1" applyFont="1" applyFill="1" applyAlignment="1">
      <alignment horizontal="left"/>
    </xf>
    <xf numFmtId="0" fontId="41" fillId="0" borderId="0" xfId="73" quotePrefix="1" applyFont="1" applyFill="1" applyAlignment="1">
      <alignment horizontal="center"/>
    </xf>
    <xf numFmtId="0" fontId="39" fillId="0" borderId="0" xfId="73" applyFont="1" applyFill="1" applyAlignment="1">
      <alignment horizontal="center" vertical="top"/>
    </xf>
    <xf numFmtId="0" fontId="40" fillId="0" borderId="0" xfId="73" applyFont="1" applyFill="1" applyAlignment="1">
      <alignment horizontal="right" vertical="top"/>
    </xf>
    <xf numFmtId="166" fontId="39" fillId="0" borderId="0" xfId="73" applyNumberFormat="1" applyFont="1" applyFill="1"/>
    <xf numFmtId="167" fontId="39" fillId="0" borderId="20" xfId="141" applyNumberFormat="1" applyFont="1" applyFill="1" applyBorder="1">
      <alignment horizontal="center" vertical="center"/>
    </xf>
    <xf numFmtId="167" fontId="39" fillId="0" borderId="21" xfId="141" applyNumberFormat="1" applyFont="1" applyFill="1" applyBorder="1">
      <alignment horizontal="center" vertical="center"/>
    </xf>
    <xf numFmtId="167" fontId="39" fillId="0" borderId="23" xfId="142" quotePrefix="1" applyNumberFormat="1" applyFont="1" applyFill="1" applyBorder="1">
      <alignment horizontal="left"/>
    </xf>
    <xf numFmtId="167" fontId="39" fillId="0" borderId="21" xfId="142" quotePrefix="1" applyNumberFormat="1" applyFont="1" applyFill="1" applyBorder="1">
      <alignment horizontal="left"/>
    </xf>
    <xf numFmtId="167" fontId="39" fillId="0" borderId="24" xfId="142" quotePrefix="1" applyNumberFormat="1" applyFont="1" applyFill="1" applyBorder="1">
      <alignment horizontal="left"/>
    </xf>
    <xf numFmtId="167" fontId="39" fillId="0" borderId="23" xfId="141" applyNumberFormat="1" applyFont="1" applyFill="1" applyBorder="1">
      <alignment horizontal="center" vertical="center"/>
    </xf>
    <xf numFmtId="167" fontId="39" fillId="0" borderId="12" xfId="141" applyNumberFormat="1" applyFont="1" applyFill="1" applyBorder="1">
      <alignment horizontal="center" vertical="center"/>
    </xf>
    <xf numFmtId="167" fontId="39" fillId="0" borderId="23" xfId="141" applyNumberFormat="1" applyFont="1" applyFill="1" applyBorder="1" applyAlignment="1">
      <alignment horizontal="center" vertical="center"/>
    </xf>
    <xf numFmtId="168" fontId="39" fillId="0" borderId="27" xfId="142" quotePrefix="1" applyFont="1" applyFill="1" applyBorder="1">
      <alignment horizontal="left"/>
    </xf>
    <xf numFmtId="169" fontId="39" fillId="0" borderId="25" xfId="143" applyFont="1" applyFill="1" applyBorder="1"/>
    <xf numFmtId="0" fontId="42" fillId="0" borderId="0" xfId="73" applyFont="1" applyFill="1"/>
    <xf numFmtId="167" fontId="39" fillId="0" borderId="29" xfId="141" applyNumberFormat="1" applyFont="1" applyFill="1" applyBorder="1">
      <alignment horizontal="center" vertical="center"/>
    </xf>
    <xf numFmtId="167" fontId="39" fillId="0" borderId="22" xfId="141" applyNumberFormat="1" applyFont="1" applyFill="1" applyBorder="1">
      <alignment horizontal="center" vertical="center"/>
    </xf>
    <xf numFmtId="167" fontId="39" fillId="0" borderId="19" xfId="73" applyNumberFormat="1" applyFont="1" applyFill="1" applyBorder="1" applyAlignment="1">
      <alignment horizontal="center"/>
    </xf>
    <xf numFmtId="167" fontId="39" fillId="0" borderId="22" xfId="73" applyNumberFormat="1" applyFont="1" applyFill="1" applyBorder="1" applyAlignment="1">
      <alignment horizontal="center"/>
    </xf>
    <xf numFmtId="167" fontId="39" fillId="0" borderId="30" xfId="73" applyNumberFormat="1" applyFont="1" applyFill="1" applyBorder="1" applyAlignment="1">
      <alignment horizontal="center"/>
    </xf>
    <xf numFmtId="167" fontId="39" fillId="0" borderId="19" xfId="141" applyNumberFormat="1" applyFont="1" applyFill="1" applyBorder="1">
      <alignment horizontal="center" vertical="center"/>
    </xf>
    <xf numFmtId="168" fontId="39" fillId="0" borderId="32" xfId="142" quotePrefix="1" applyFont="1" applyFill="1" applyBorder="1">
      <alignment horizontal="left"/>
    </xf>
    <xf numFmtId="169" fontId="39" fillId="0" borderId="28" xfId="143" applyFont="1" applyFill="1" applyBorder="1"/>
    <xf numFmtId="167" fontId="39" fillId="0" borderId="0" xfId="141" applyNumberFormat="1" applyFont="1" applyFill="1" applyBorder="1">
      <alignment horizontal="center" vertical="center"/>
    </xf>
    <xf numFmtId="169" fontId="42" fillId="0" borderId="28" xfId="143" applyFont="1" applyFill="1" applyBorder="1"/>
    <xf numFmtId="167" fontId="39" fillId="0" borderId="22" xfId="142" quotePrefix="1" applyNumberFormat="1" applyFont="1" applyFill="1" applyBorder="1">
      <alignment horizontal="left"/>
    </xf>
    <xf numFmtId="167" fontId="39" fillId="0" borderId="28" xfId="142" quotePrefix="1" applyNumberFormat="1" applyFont="1" applyFill="1" applyBorder="1" applyAlignment="1">
      <alignment horizontal="center"/>
    </xf>
    <xf numFmtId="167" fontId="43" fillId="0" borderId="29" xfId="141" applyNumberFormat="1" applyFont="1" applyFill="1" applyBorder="1">
      <alignment horizontal="center" vertical="center"/>
    </xf>
    <xf numFmtId="167" fontId="43" fillId="0" borderId="19" xfId="141" applyNumberFormat="1" applyFont="1" applyFill="1" applyBorder="1">
      <alignment horizontal="center" vertical="center"/>
    </xf>
    <xf numFmtId="167" fontId="43" fillId="0" borderId="22" xfId="73" applyNumberFormat="1" applyFont="1" applyFill="1" applyBorder="1" applyAlignment="1">
      <alignment horizontal="center"/>
    </xf>
    <xf numFmtId="167" fontId="43" fillId="0" borderId="30" xfId="73" applyNumberFormat="1" applyFont="1" applyFill="1" applyBorder="1" applyAlignment="1">
      <alignment horizontal="center"/>
    </xf>
    <xf numFmtId="167" fontId="43" fillId="0" borderId="28" xfId="141" applyNumberFormat="1" applyFont="1" applyFill="1" applyBorder="1">
      <alignment horizontal="center" vertical="center"/>
    </xf>
    <xf numFmtId="167" fontId="43" fillId="0" borderId="0" xfId="141" applyNumberFormat="1" applyFont="1" applyFill="1" applyBorder="1">
      <alignment horizontal="center" vertical="center"/>
    </xf>
    <xf numFmtId="170" fontId="43" fillId="0" borderId="28" xfId="144" applyFont="1" applyFill="1" applyBorder="1"/>
    <xf numFmtId="167" fontId="43" fillId="0" borderId="22" xfId="141" applyNumberFormat="1" applyFont="1" applyFill="1" applyBorder="1">
      <alignment horizontal="center" vertical="center"/>
    </xf>
    <xf numFmtId="0" fontId="43" fillId="0" borderId="0" xfId="73" applyFont="1" applyFill="1"/>
    <xf numFmtId="168" fontId="43" fillId="0" borderId="32" xfId="142" quotePrefix="1" applyFont="1" applyFill="1" applyBorder="1">
      <alignment horizontal="left"/>
    </xf>
    <xf numFmtId="167" fontId="43" fillId="0" borderId="29" xfId="73" applyNumberFormat="1" applyFont="1" applyFill="1" applyBorder="1"/>
    <xf numFmtId="167" fontId="43" fillId="0" borderId="28" xfId="73" applyNumberFormat="1" applyFont="1" applyFill="1" applyBorder="1"/>
    <xf numFmtId="167" fontId="43" fillId="0" borderId="22" xfId="73" applyNumberFormat="1" applyFont="1" applyFill="1" applyBorder="1"/>
    <xf numFmtId="167" fontId="43" fillId="0" borderId="33" xfId="73" applyNumberFormat="1" applyFont="1" applyFill="1" applyBorder="1"/>
    <xf numFmtId="167" fontId="43" fillId="0" borderId="19" xfId="73" applyNumberFormat="1" applyFont="1" applyFill="1" applyBorder="1"/>
    <xf numFmtId="167" fontId="43" fillId="0" borderId="0" xfId="73" applyNumberFormat="1" applyFont="1" applyFill="1" applyBorder="1"/>
    <xf numFmtId="167" fontId="43" fillId="0" borderId="34" xfId="73" applyNumberFormat="1" applyFont="1" applyFill="1" applyBorder="1"/>
    <xf numFmtId="167" fontId="43" fillId="0" borderId="31" xfId="73" applyNumberFormat="1" applyFont="1" applyFill="1" applyBorder="1"/>
    <xf numFmtId="0" fontId="43" fillId="0" borderId="32" xfId="73" applyFont="1" applyFill="1" applyBorder="1"/>
    <xf numFmtId="0" fontId="43" fillId="0" borderId="28" xfId="73" applyFont="1" applyFill="1" applyBorder="1"/>
    <xf numFmtId="0" fontId="39" fillId="0" borderId="20" xfId="73" applyFont="1" applyFill="1" applyBorder="1" applyAlignment="1">
      <alignment horizontal="center" wrapText="1"/>
    </xf>
    <xf numFmtId="0" fontId="39" fillId="0" borderId="24" xfId="73" applyFont="1" applyFill="1" applyBorder="1" applyAlignment="1">
      <alignment horizontal="center"/>
    </xf>
    <xf numFmtId="0" fontId="39" fillId="0" borderId="23" xfId="73" applyFont="1" applyFill="1" applyBorder="1" applyAlignment="1">
      <alignment horizontal="center" wrapText="1"/>
    </xf>
    <xf numFmtId="0" fontId="39" fillId="0" borderId="12" xfId="73" quotePrefix="1" applyFont="1" applyFill="1" applyBorder="1" applyAlignment="1">
      <alignment horizontal="center" wrapText="1"/>
    </xf>
    <xf numFmtId="0" fontId="39" fillId="0" borderId="23" xfId="73" applyFont="1" applyFill="1" applyBorder="1" applyAlignment="1">
      <alignment horizontal="center"/>
    </xf>
    <xf numFmtId="0" fontId="39" fillId="0" borderId="27" xfId="73" applyFont="1" applyFill="1" applyBorder="1"/>
    <xf numFmtId="0" fontId="39" fillId="0" borderId="25" xfId="73" applyFont="1" applyFill="1" applyBorder="1"/>
    <xf numFmtId="0" fontId="39" fillId="0" borderId="29" xfId="73" applyFont="1" applyFill="1" applyBorder="1" applyAlignment="1">
      <alignment horizontal="centerContinuous"/>
    </xf>
    <xf numFmtId="0" fontId="39" fillId="0" borderId="28" xfId="73" applyFont="1" applyFill="1" applyBorder="1" applyAlignment="1">
      <alignment horizontal="centerContinuous"/>
    </xf>
    <xf numFmtId="0" fontId="40" fillId="0" borderId="22" xfId="73" applyFont="1" applyFill="1" applyBorder="1" applyAlignment="1">
      <alignment horizontal="centerContinuous"/>
    </xf>
    <xf numFmtId="0" fontId="40" fillId="0" borderId="33" xfId="73" applyFont="1" applyFill="1" applyBorder="1" applyAlignment="1">
      <alignment horizontal="center"/>
    </xf>
    <xf numFmtId="0" fontId="39" fillId="0" borderId="19" xfId="73" applyFont="1" applyFill="1" applyBorder="1" applyAlignment="1">
      <alignment horizontal="centerContinuous"/>
    </xf>
    <xf numFmtId="0" fontId="40" fillId="0" borderId="22" xfId="73" applyFont="1" applyFill="1" applyBorder="1" applyAlignment="1">
      <alignment horizontal="center"/>
    </xf>
    <xf numFmtId="0" fontId="39" fillId="0" borderId="34" xfId="73" applyFont="1" applyFill="1" applyBorder="1" applyAlignment="1">
      <alignment horizontal="center"/>
    </xf>
    <xf numFmtId="0" fontId="39" fillId="0" borderId="32" xfId="73" applyFont="1" applyFill="1" applyBorder="1" applyAlignment="1">
      <alignment horizontal="centerContinuous"/>
    </xf>
    <xf numFmtId="0" fontId="39" fillId="0" borderId="28" xfId="73" applyFont="1" applyFill="1" applyBorder="1" applyAlignment="1">
      <alignment horizontal="left"/>
    </xf>
    <xf numFmtId="0" fontId="40" fillId="0" borderId="29" xfId="73" applyFont="1" applyFill="1" applyBorder="1" applyAlignment="1">
      <alignment horizontal="center" wrapText="1"/>
    </xf>
    <xf numFmtId="0" fontId="40" fillId="0" borderId="19" xfId="73" applyFont="1" applyFill="1" applyBorder="1" applyAlignment="1">
      <alignment horizontal="center" wrapText="1"/>
    </xf>
    <xf numFmtId="0" fontId="40" fillId="0" borderId="0" xfId="73" applyFont="1" applyFill="1" applyBorder="1" applyAlignment="1">
      <alignment horizontal="center" wrapText="1"/>
    </xf>
    <xf numFmtId="0" fontId="39" fillId="0" borderId="28" xfId="73" applyFont="1" applyFill="1" applyBorder="1"/>
    <xf numFmtId="0" fontId="40" fillId="0" borderId="38" xfId="73" quotePrefix="1" applyFont="1" applyFill="1" applyBorder="1" applyAlignment="1">
      <alignment horizontal="center" wrapText="1"/>
    </xf>
    <xf numFmtId="0" fontId="40" fillId="0" borderId="34" xfId="73" quotePrefix="1" applyFont="1" applyFill="1" applyBorder="1" applyAlignment="1">
      <alignment horizontal="center" wrapText="1"/>
    </xf>
    <xf numFmtId="0" fontId="40" fillId="0" borderId="18" xfId="73" quotePrefix="1" applyFont="1" applyFill="1" applyBorder="1" applyAlignment="1">
      <alignment horizontal="center" wrapText="1"/>
    </xf>
    <xf numFmtId="0" fontId="39" fillId="0" borderId="32" xfId="73" applyFont="1" applyFill="1" applyBorder="1"/>
    <xf numFmtId="0" fontId="39" fillId="0" borderId="28" xfId="73" applyFont="1" applyFill="1" applyBorder="1" applyAlignment="1">
      <alignment horizontal="center" wrapText="1"/>
    </xf>
    <xf numFmtId="0" fontId="39" fillId="0" borderId="28" xfId="73" quotePrefix="1" applyFont="1" applyFill="1" applyBorder="1" applyAlignment="1">
      <alignment horizontal="center" wrapText="1"/>
    </xf>
    <xf numFmtId="0" fontId="39" fillId="0" borderId="39" xfId="73" applyFont="1" applyFill="1" applyBorder="1"/>
    <xf numFmtId="0" fontId="39" fillId="0" borderId="35" xfId="73" quotePrefix="1" applyFont="1" applyFill="1" applyBorder="1" applyAlignment="1">
      <alignment horizontal="center" wrapText="1"/>
    </xf>
    <xf numFmtId="0" fontId="38" fillId="0" borderId="0" xfId="73" quotePrefix="1" applyFont="1" applyFill="1" applyAlignment="1">
      <alignment horizontal="left"/>
    </xf>
    <xf numFmtId="172" fontId="44" fillId="0" borderId="0" xfId="73" applyNumberFormat="1" applyFont="1" applyFill="1"/>
    <xf numFmtId="0" fontId="45" fillId="0" borderId="0" xfId="145" quotePrefix="1" applyFont="1" applyFill="1" applyAlignment="1">
      <alignment horizontal="left"/>
    </xf>
    <xf numFmtId="0" fontId="45" fillId="0" borderId="0" xfId="146" quotePrefix="1" applyFont="1" applyFill="1" applyAlignment="1">
      <alignment horizontal="left"/>
    </xf>
    <xf numFmtId="0" fontId="48" fillId="0" borderId="0" xfId="146" quotePrefix="1" applyFont="1" applyFill="1" applyAlignment="1">
      <alignment horizontal="left"/>
    </xf>
    <xf numFmtId="0" fontId="39" fillId="0" borderId="12" xfId="73" applyFont="1" applyFill="1" applyBorder="1"/>
    <xf numFmtId="166" fontId="39" fillId="0" borderId="20" xfId="141" applyFont="1" applyFill="1" applyBorder="1">
      <alignment horizontal="center" vertical="center"/>
    </xf>
    <xf numFmtId="166" fontId="39" fillId="0" borderId="23" xfId="141" applyFont="1" applyFill="1" applyBorder="1">
      <alignment horizontal="center" vertical="center"/>
    </xf>
    <xf numFmtId="168" fontId="39" fillId="0" borderId="23" xfId="142" quotePrefix="1" applyFont="1" applyFill="1" applyBorder="1">
      <alignment horizontal="left"/>
    </xf>
    <xf numFmtId="168" fontId="39" fillId="0" borderId="26" xfId="142" quotePrefix="1" applyFont="1" applyFill="1" applyBorder="1">
      <alignment horizontal="left"/>
    </xf>
    <xf numFmtId="168" fontId="39" fillId="0" borderId="12" xfId="142" quotePrefix="1" applyFont="1" applyFill="1" applyBorder="1">
      <alignment horizontal="left"/>
    </xf>
    <xf numFmtId="0" fontId="39" fillId="0" borderId="0" xfId="73" applyFont="1" applyFill="1" applyBorder="1"/>
    <xf numFmtId="167" fontId="39" fillId="0" borderId="0" xfId="141" applyNumberFormat="1" applyFont="1" applyFill="1" applyBorder="1" applyAlignment="1">
      <alignment horizontal="center" vertical="center"/>
    </xf>
    <xf numFmtId="173" fontId="39" fillId="0" borderId="19" xfId="141" applyNumberFormat="1" applyFont="1" applyFill="1" applyBorder="1">
      <alignment horizontal="center" vertical="center"/>
    </xf>
    <xf numFmtId="167" fontId="39" fillId="0" borderId="28" xfId="141" applyNumberFormat="1" applyFont="1" applyFill="1" applyBorder="1">
      <alignment horizontal="center" vertical="center"/>
    </xf>
    <xf numFmtId="173" fontId="39" fillId="0" borderId="30" xfId="141" applyNumberFormat="1" applyFont="1" applyFill="1" applyBorder="1">
      <alignment horizontal="center" vertical="center"/>
    </xf>
    <xf numFmtId="173" fontId="39" fillId="0" borderId="31" xfId="141" applyNumberFormat="1" applyFont="1" applyFill="1" applyBorder="1">
      <alignment horizontal="center" vertical="center"/>
    </xf>
    <xf numFmtId="168" fontId="39" fillId="0" borderId="0" xfId="142" quotePrefix="1" applyFont="1" applyFill="1" applyBorder="1">
      <alignment horizontal="left"/>
    </xf>
    <xf numFmtId="167" fontId="39" fillId="0" borderId="28" xfId="73" applyNumberFormat="1" applyFont="1" applyFill="1" applyBorder="1" applyAlignment="1">
      <alignment horizontal="center"/>
    </xf>
    <xf numFmtId="167" fontId="39" fillId="0" borderId="30" xfId="142" quotePrefix="1" applyNumberFormat="1" applyFont="1" applyFill="1" applyBorder="1">
      <alignment horizontal="left"/>
    </xf>
    <xf numFmtId="167" fontId="39" fillId="0" borderId="30" xfId="141" applyNumberFormat="1" applyFont="1" applyFill="1" applyBorder="1">
      <alignment horizontal="center" vertical="center"/>
    </xf>
    <xf numFmtId="167" fontId="43" fillId="0" borderId="29" xfId="141" applyNumberFormat="1" applyFont="1" applyFill="1" applyBorder="1" applyAlignment="1">
      <alignment horizontal="center" vertical="center"/>
    </xf>
    <xf numFmtId="167" fontId="43" fillId="0" borderId="30" xfId="141" applyNumberFormat="1" applyFont="1" applyFill="1" applyBorder="1">
      <alignment horizontal="center" vertical="center"/>
    </xf>
    <xf numFmtId="0" fontId="43" fillId="0" borderId="0" xfId="73" applyFont="1" applyFill="1" applyBorder="1"/>
    <xf numFmtId="167" fontId="43" fillId="0" borderId="38" xfId="73" applyNumberFormat="1" applyFont="1" applyFill="1" applyBorder="1"/>
    <xf numFmtId="167" fontId="43" fillId="0" borderId="35" xfId="73" applyNumberFormat="1" applyFont="1" applyFill="1" applyBorder="1"/>
    <xf numFmtId="0" fontId="43" fillId="0" borderId="39" xfId="73" applyFont="1" applyFill="1" applyBorder="1"/>
    <xf numFmtId="0" fontId="43" fillId="0" borderId="35" xfId="73" applyFont="1" applyFill="1" applyBorder="1"/>
    <xf numFmtId="0" fontId="40" fillId="0" borderId="30" xfId="73" applyFont="1" applyFill="1" applyBorder="1" applyAlignment="1">
      <alignment horizontal="center"/>
    </xf>
    <xf numFmtId="174" fontId="44" fillId="0" borderId="0" xfId="73" applyNumberFormat="1" applyFont="1" applyFill="1" applyBorder="1" applyAlignment="1">
      <alignment horizontal="right"/>
    </xf>
    <xf numFmtId="0" fontId="45" fillId="0" borderId="0" xfId="145" applyFont="1" applyFill="1"/>
    <xf numFmtId="0" fontId="38" fillId="0" borderId="0" xfId="0" applyFont="1" applyFill="1"/>
    <xf numFmtId="171" fontId="44" fillId="0" borderId="0" xfId="0" applyNumberFormat="1" applyFont="1" applyFill="1" applyBorder="1" applyAlignment="1">
      <alignment horizontal="right"/>
    </xf>
    <xf numFmtId="174" fontId="44" fillId="0" borderId="0" xfId="0" applyNumberFormat="1" applyFont="1" applyFill="1" applyBorder="1" applyAlignment="1">
      <alignment horizontal="right"/>
    </xf>
    <xf numFmtId="0" fontId="38" fillId="0" borderId="0" xfId="0" quotePrefix="1" applyFont="1" applyFill="1" applyAlignment="1">
      <alignment horizontal="left"/>
    </xf>
    <xf numFmtId="0" fontId="39" fillId="0" borderId="35" xfId="0" quotePrefix="1" applyFont="1" applyFill="1" applyBorder="1" applyAlignment="1">
      <alignment horizontal="center" wrapText="1"/>
    </xf>
    <xf numFmtId="0" fontId="39" fillId="0" borderId="39" xfId="0" applyFont="1" applyFill="1" applyBorder="1"/>
    <xf numFmtId="0" fontId="39" fillId="0" borderId="0" xfId="0" applyFont="1" applyFill="1" applyBorder="1"/>
    <xf numFmtId="0" fontId="39" fillId="0" borderId="0" xfId="0" applyFont="1" applyFill="1"/>
    <xf numFmtId="0" fontId="39" fillId="0" borderId="28" xfId="0" quotePrefix="1" applyFont="1" applyFill="1" applyBorder="1" applyAlignment="1">
      <alignment horizontal="center" wrapText="1"/>
    </xf>
    <xf numFmtId="0" fontId="39" fillId="0" borderId="32" xfId="0" applyFont="1" applyFill="1" applyBorder="1"/>
    <xf numFmtId="0" fontId="39" fillId="0" borderId="28" xfId="0" applyFont="1" applyFill="1" applyBorder="1" applyAlignment="1">
      <alignment horizontal="center" wrapText="1"/>
    </xf>
    <xf numFmtId="0" fontId="39" fillId="0" borderId="28" xfId="0" applyFont="1" applyFill="1" applyBorder="1"/>
    <xf numFmtId="0" fontId="39" fillId="0" borderId="32" xfId="0" applyFont="1" applyFill="1" applyBorder="1" applyAlignment="1">
      <alignment horizontal="centerContinuous"/>
    </xf>
    <xf numFmtId="0" fontId="40" fillId="0" borderId="34" xfId="0" quotePrefix="1" applyFont="1" applyFill="1" applyBorder="1" applyAlignment="1">
      <alignment horizontal="center" wrapText="1"/>
    </xf>
    <xf numFmtId="0" fontId="40" fillId="0" borderId="35" xfId="0" quotePrefix="1" applyFont="1" applyFill="1" applyBorder="1" applyAlignment="1">
      <alignment horizontal="center" wrapText="1"/>
    </xf>
    <xf numFmtId="0" fontId="40" fillId="0" borderId="38" xfId="0" quotePrefix="1" applyFont="1" applyFill="1" applyBorder="1" applyAlignment="1">
      <alignment horizontal="center" wrapText="1"/>
    </xf>
    <xf numFmtId="0" fontId="40" fillId="0" borderId="28" xfId="0" applyFont="1" applyFill="1" applyBorder="1" applyAlignment="1">
      <alignment horizontal="center" wrapText="1"/>
    </xf>
    <xf numFmtId="0" fontId="40" fillId="0" borderId="19" xfId="0" applyFont="1" applyFill="1" applyBorder="1" applyAlignment="1">
      <alignment horizontal="center" wrapText="1"/>
    </xf>
    <xf numFmtId="0" fontId="40" fillId="0" borderId="29" xfId="0" applyFont="1" applyFill="1" applyBorder="1" applyAlignment="1">
      <alignment horizontal="center" wrapText="1"/>
    </xf>
    <xf numFmtId="0" fontId="39" fillId="0" borderId="28" xfId="0" applyFont="1" applyFill="1" applyBorder="1" applyAlignment="1">
      <alignment horizontal="left"/>
    </xf>
    <xf numFmtId="0" fontId="40" fillId="0" borderId="30" xfId="0" applyFont="1" applyFill="1" applyBorder="1" applyAlignment="1">
      <alignment horizontal="center"/>
    </xf>
    <xf numFmtId="0" fontId="40" fillId="0" borderId="22" xfId="0" applyFont="1" applyFill="1" applyBorder="1" applyAlignment="1">
      <alignment horizontal="centerContinuous"/>
    </xf>
    <xf numFmtId="0" fontId="40" fillId="0" borderId="0" xfId="0" applyFont="1" applyFill="1" applyBorder="1" applyAlignment="1">
      <alignment horizontal="centerContinuous"/>
    </xf>
    <xf numFmtId="0" fontId="39" fillId="0" borderId="28" xfId="0" applyFont="1" applyFill="1" applyBorder="1" applyAlignment="1">
      <alignment horizontal="centerContinuous"/>
    </xf>
    <xf numFmtId="0" fontId="39" fillId="0" borderId="19" xfId="0" applyFont="1" applyFill="1" applyBorder="1" applyAlignment="1">
      <alignment horizontal="centerContinuous"/>
    </xf>
    <xf numFmtId="0" fontId="40" fillId="0" borderId="22" xfId="0" applyFont="1" applyFill="1" applyBorder="1" applyAlignment="1">
      <alignment horizontal="center"/>
    </xf>
    <xf numFmtId="0" fontId="40" fillId="0" borderId="19" xfId="0" applyFont="1" applyFill="1" applyBorder="1" applyAlignment="1">
      <alignment horizontal="center"/>
    </xf>
    <xf numFmtId="0" fontId="39" fillId="0" borderId="29" xfId="0" applyFont="1" applyFill="1" applyBorder="1" applyAlignment="1">
      <alignment horizontal="centerContinuous"/>
    </xf>
    <xf numFmtId="0" fontId="39" fillId="0" borderId="25" xfId="0" applyFont="1" applyFill="1" applyBorder="1"/>
    <xf numFmtId="0" fontId="39" fillId="0" borderId="27" xfId="0" applyFont="1" applyFill="1" applyBorder="1"/>
    <xf numFmtId="0" fontId="39" fillId="0" borderId="24" xfId="0" applyFont="1" applyFill="1" applyBorder="1" applyAlignment="1">
      <alignment horizontal="center"/>
    </xf>
    <xf numFmtId="0" fontId="39" fillId="0" borderId="25" xfId="0" quotePrefix="1" applyFont="1" applyFill="1" applyBorder="1" applyAlignment="1">
      <alignment horizontal="center" wrapText="1"/>
    </xf>
    <xf numFmtId="0" fontId="39" fillId="0" borderId="23" xfId="0" applyFont="1" applyFill="1" applyBorder="1" applyAlignment="1">
      <alignment horizontal="center" wrapText="1"/>
    </xf>
    <xf numFmtId="0" fontId="39" fillId="0" borderId="23" xfId="0" applyFont="1" applyFill="1" applyBorder="1" applyAlignment="1">
      <alignment horizontal="center"/>
    </xf>
    <xf numFmtId="0" fontId="39" fillId="0" borderId="25" xfId="0" applyFont="1" applyFill="1" applyBorder="1" applyAlignment="1">
      <alignment horizontal="center" wrapText="1"/>
    </xf>
    <xf numFmtId="0" fontId="39" fillId="0" borderId="20" xfId="0" applyFont="1" applyFill="1" applyBorder="1" applyAlignment="1">
      <alignment horizontal="center" wrapText="1"/>
    </xf>
    <xf numFmtId="0" fontId="43" fillId="0" borderId="35" xfId="0" applyFont="1" applyFill="1" applyBorder="1"/>
    <xf numFmtId="0" fontId="43" fillId="0" borderId="39" xfId="0" applyFont="1" applyFill="1" applyBorder="1"/>
    <xf numFmtId="167" fontId="43" fillId="0" borderId="33" xfId="0" applyNumberFormat="1" applyFont="1" applyFill="1" applyBorder="1"/>
    <xf numFmtId="167" fontId="43" fillId="0" borderId="36" xfId="0" applyNumberFormat="1" applyFont="1" applyFill="1" applyBorder="1"/>
    <xf numFmtId="167" fontId="43" fillId="0" borderId="18" xfId="0" applyNumberFormat="1" applyFont="1" applyFill="1" applyBorder="1"/>
    <xf numFmtId="167" fontId="43" fillId="0" borderId="35" xfId="0" applyNumberFormat="1" applyFont="1" applyFill="1" applyBorder="1"/>
    <xf numFmtId="167" fontId="43" fillId="0" borderId="34" xfId="0" applyNumberFormat="1" applyFont="1" applyFill="1" applyBorder="1"/>
    <xf numFmtId="167" fontId="43" fillId="0" borderId="37" xfId="0" applyNumberFormat="1" applyFont="1" applyFill="1" applyBorder="1"/>
    <xf numFmtId="167" fontId="43" fillId="0" borderId="38" xfId="0" applyNumberFormat="1" applyFont="1" applyFill="1" applyBorder="1"/>
    <xf numFmtId="0" fontId="43" fillId="0" borderId="0" xfId="0" applyFont="1" applyFill="1" applyBorder="1"/>
    <xf numFmtId="0" fontId="43" fillId="0" borderId="0" xfId="0" applyFont="1" applyFill="1"/>
    <xf numFmtId="167" fontId="39" fillId="0" borderId="24" xfId="142" quotePrefix="1" applyNumberFormat="1" applyFont="1" applyFill="1" applyBorder="1" applyAlignment="1">
      <alignment horizontal="center"/>
    </xf>
    <xf numFmtId="167" fontId="39" fillId="0" borderId="23" xfId="0" applyNumberFormat="1" applyFont="1" applyFill="1" applyBorder="1" applyAlignment="1">
      <alignment horizontal="center"/>
    </xf>
    <xf numFmtId="167" fontId="39" fillId="0" borderId="25" xfId="141" applyNumberFormat="1" applyFont="1" applyFill="1" applyBorder="1">
      <alignment horizontal="center" vertical="center"/>
    </xf>
    <xf numFmtId="167" fontId="39" fillId="0" borderId="24" xfId="141" applyNumberFormat="1" applyFont="1" applyFill="1" applyBorder="1">
      <alignment horizontal="center" vertical="center"/>
    </xf>
    <xf numFmtId="169" fontId="39" fillId="0" borderId="0" xfId="143" applyFont="1" applyFill="1" applyBorder="1"/>
    <xf numFmtId="168" fontId="39" fillId="0" borderId="18" xfId="142" quotePrefix="1" applyFont="1" applyFill="1" applyBorder="1" applyAlignment="1">
      <alignment horizontal="center"/>
    </xf>
    <xf numFmtId="166" fontId="39" fillId="0" borderId="18" xfId="141" applyFont="1" applyFill="1" applyBorder="1" applyAlignment="1">
      <alignment horizontal="center" vertical="center"/>
    </xf>
    <xf numFmtId="166" fontId="39" fillId="0" borderId="18" xfId="141" applyFont="1" applyFill="1" applyBorder="1">
      <alignment horizontal="center" vertical="center"/>
    </xf>
    <xf numFmtId="0" fontId="39" fillId="0" borderId="0" xfId="0" applyFont="1" applyFill="1" applyAlignment="1">
      <alignment vertical="top"/>
    </xf>
    <xf numFmtId="167" fontId="39" fillId="0" borderId="30" xfId="147" applyNumberFormat="1" applyFont="1" applyFill="1" applyBorder="1">
      <alignment horizontal="center" vertical="center"/>
    </xf>
    <xf numFmtId="167" fontId="39" fillId="0" borderId="19" xfId="147" applyNumberFormat="1" applyFont="1" applyFill="1" applyBorder="1">
      <alignment horizontal="center" vertical="center"/>
    </xf>
    <xf numFmtId="167" fontId="39" fillId="0" borderId="29" xfId="147" applyNumberFormat="1" applyFont="1" applyFill="1" applyBorder="1">
      <alignment horizontal="center" vertical="center"/>
    </xf>
    <xf numFmtId="167" fontId="39" fillId="0" borderId="0" xfId="147" applyNumberFormat="1" applyFont="1" applyFill="1" applyBorder="1">
      <alignment horizontal="center" vertical="center"/>
    </xf>
    <xf numFmtId="167" fontId="39" fillId="0" borderId="23" xfId="147" applyNumberFormat="1" applyFont="1" applyFill="1" applyBorder="1">
      <alignment horizontal="center" vertical="center"/>
    </xf>
    <xf numFmtId="0" fontId="39" fillId="0" borderId="28" xfId="0" applyFont="1" applyFill="1" applyBorder="1" applyAlignment="1">
      <alignment horizontal="center" vertical="top" wrapText="1"/>
    </xf>
    <xf numFmtId="167" fontId="43" fillId="0" borderId="19" xfId="147" applyNumberFormat="1" applyFont="1" applyFill="1" applyBorder="1">
      <alignment horizontal="center" vertical="center"/>
    </xf>
    <xf numFmtId="0" fontId="43" fillId="0" borderId="32" xfId="0" applyFont="1" applyFill="1" applyBorder="1"/>
    <xf numFmtId="167" fontId="43" fillId="0" borderId="30" xfId="147" applyNumberFormat="1" applyFont="1" applyFill="1" applyBorder="1">
      <alignment horizontal="center" vertical="center"/>
    </xf>
    <xf numFmtId="167" fontId="43" fillId="0" borderId="22" xfId="147" applyNumberFormat="1" applyFont="1" applyFill="1" applyBorder="1">
      <alignment horizontal="center" vertical="center"/>
    </xf>
    <xf numFmtId="167" fontId="43" fillId="0" borderId="29" xfId="147" applyNumberFormat="1" applyFont="1" applyFill="1" applyBorder="1">
      <alignment horizontal="center" vertical="center"/>
    </xf>
    <xf numFmtId="167" fontId="39" fillId="0" borderId="22" xfId="147" applyNumberFormat="1" applyFont="1" applyFill="1" applyBorder="1">
      <alignment horizontal="center" vertical="center"/>
    </xf>
    <xf numFmtId="167" fontId="39" fillId="0" borderId="31" xfId="147" applyNumberFormat="1" applyFont="1" applyFill="1" applyBorder="1">
      <alignment horizontal="center" vertical="center"/>
    </xf>
    <xf numFmtId="0" fontId="38" fillId="0" borderId="25" xfId="0" applyFont="1" applyFill="1" applyBorder="1"/>
    <xf numFmtId="0" fontId="38" fillId="0" borderId="12" xfId="0" applyFont="1" applyFill="1" applyBorder="1"/>
    <xf numFmtId="0" fontId="38" fillId="0" borderId="26" xfId="0" applyFont="1" applyFill="1" applyBorder="1"/>
    <xf numFmtId="0" fontId="38" fillId="0" borderId="23" xfId="0" applyFont="1" applyFill="1" applyBorder="1"/>
    <xf numFmtId="0" fontId="38" fillId="0" borderId="24" xfId="0" applyFont="1" applyFill="1" applyBorder="1"/>
    <xf numFmtId="0" fontId="38" fillId="0" borderId="27" xfId="0" applyFont="1" applyFill="1" applyBorder="1"/>
    <xf numFmtId="0" fontId="38" fillId="0" borderId="0" xfId="0" applyNumberFormat="1" applyFont="1" applyFill="1" applyAlignment="1">
      <alignment horizontal="right"/>
    </xf>
    <xf numFmtId="0" fontId="38" fillId="0" borderId="0" xfId="0" applyFont="1" applyFill="1" applyBorder="1" applyAlignment="1">
      <alignment horizontal="left"/>
    </xf>
    <xf numFmtId="0" fontId="39" fillId="0" borderId="18" xfId="0" applyNumberFormat="1" applyFont="1" applyFill="1" applyBorder="1" applyAlignment="1">
      <alignment horizontal="right"/>
    </xf>
    <xf numFmtId="0" fontId="39" fillId="0" borderId="18" xfId="0" applyFont="1" applyFill="1" applyBorder="1" applyAlignment="1">
      <alignment horizontal="left"/>
    </xf>
    <xf numFmtId="0" fontId="39" fillId="0" borderId="36" xfId="0" applyFont="1" applyFill="1" applyBorder="1" applyAlignment="1">
      <alignment horizontal="left"/>
    </xf>
    <xf numFmtId="0" fontId="40" fillId="0" borderId="36" xfId="0" quotePrefix="1" applyFont="1" applyFill="1" applyBorder="1" applyAlignment="1">
      <alignment horizontal="center" wrapText="1"/>
    </xf>
    <xf numFmtId="0" fontId="39" fillId="0" borderId="21" xfId="0" applyFont="1" applyFill="1" applyBorder="1" applyAlignment="1">
      <alignment horizontal="left"/>
    </xf>
    <xf numFmtId="0" fontId="40" fillId="0" borderId="0" xfId="0" applyFont="1" applyFill="1" applyBorder="1" applyAlignment="1">
      <alignment horizontal="center" wrapText="1"/>
    </xf>
    <xf numFmtId="0" fontId="39" fillId="0" borderId="0" xfId="0" applyFont="1" applyFill="1" applyBorder="1" applyAlignment="1">
      <alignment horizontal="centerContinuous"/>
    </xf>
    <xf numFmtId="0" fontId="39" fillId="0" borderId="12" xfId="0" quotePrefix="1" applyFont="1" applyFill="1" applyBorder="1" applyAlignment="1">
      <alignment horizontal="center" wrapText="1"/>
    </xf>
    <xf numFmtId="167" fontId="43" fillId="0" borderId="22" xfId="0" applyNumberFormat="1" applyFont="1" applyFill="1" applyBorder="1"/>
    <xf numFmtId="167" fontId="43" fillId="0" borderId="28" xfId="0" applyNumberFormat="1" applyFont="1" applyFill="1" applyBorder="1" applyAlignment="1">
      <alignment horizontal="right"/>
    </xf>
    <xf numFmtId="167" fontId="43" fillId="0" borderId="22" xfId="0" applyNumberFormat="1" applyFont="1" applyFill="1" applyBorder="1" applyAlignment="1">
      <alignment horizontal="left"/>
    </xf>
    <xf numFmtId="176" fontId="43" fillId="0" borderId="29" xfId="147" applyNumberFormat="1" applyFont="1" applyFill="1" applyBorder="1" applyAlignment="1">
      <alignment horizontal="right" vertical="center"/>
    </xf>
    <xf numFmtId="167" fontId="43" fillId="0" borderId="28" xfId="147" applyNumberFormat="1" applyFont="1" applyFill="1" applyBorder="1">
      <alignment horizontal="center" vertical="center"/>
    </xf>
    <xf numFmtId="167" fontId="43" fillId="0" borderId="28" xfId="147" applyNumberFormat="1" applyFont="1" applyFill="1" applyBorder="1" applyAlignment="1">
      <alignment horizontal="right" vertical="center"/>
    </xf>
    <xf numFmtId="167" fontId="43" fillId="0" borderId="22" xfId="147" applyNumberFormat="1" applyFont="1" applyFill="1" applyBorder="1" applyAlignment="1">
      <alignment horizontal="left" vertical="center"/>
    </xf>
    <xf numFmtId="167" fontId="39" fillId="0" borderId="28" xfId="147" applyNumberFormat="1" applyFont="1" applyFill="1" applyBorder="1">
      <alignment horizontal="center" vertical="center"/>
    </xf>
    <xf numFmtId="167" fontId="39" fillId="0" borderId="28" xfId="147" applyNumberFormat="1" applyFont="1" applyFill="1" applyBorder="1" applyAlignment="1">
      <alignment horizontal="right" vertical="center"/>
    </xf>
    <xf numFmtId="167" fontId="39" fillId="0" borderId="22" xfId="147" applyNumberFormat="1" applyFont="1" applyFill="1" applyBorder="1" applyAlignment="1">
      <alignment horizontal="left" vertical="center"/>
    </xf>
    <xf numFmtId="176" fontId="39" fillId="0" borderId="29" xfId="147" applyNumberFormat="1" applyFont="1" applyFill="1" applyBorder="1" applyAlignment="1">
      <alignment horizontal="right" vertical="center"/>
    </xf>
    <xf numFmtId="0" fontId="38" fillId="0" borderId="28" xfId="0" applyFont="1" applyFill="1" applyBorder="1"/>
    <xf numFmtId="176" fontId="39" fillId="0" borderId="32" xfId="147" applyNumberFormat="1" applyFont="1" applyFill="1" applyBorder="1" applyAlignment="1">
      <alignment horizontal="right" vertical="center"/>
    </xf>
    <xf numFmtId="0" fontId="39" fillId="0" borderId="28" xfId="148" applyFont="1" applyFill="1" applyBorder="1" applyAlignment="1">
      <alignment horizontal="right"/>
    </xf>
    <xf numFmtId="0" fontId="38" fillId="0" borderId="25" xfId="0" applyNumberFormat="1" applyFont="1" applyFill="1" applyBorder="1" applyAlignment="1">
      <alignment horizontal="right"/>
    </xf>
    <xf numFmtId="0" fontId="38" fillId="0" borderId="21" xfId="0" applyFont="1" applyFill="1" applyBorder="1" applyAlignment="1">
      <alignment horizontal="left"/>
    </xf>
    <xf numFmtId="167" fontId="43" fillId="0" borderId="19" xfId="0" applyNumberFormat="1" applyFont="1" applyFill="1" applyBorder="1"/>
    <xf numFmtId="167" fontId="39" fillId="0" borderId="32" xfId="147" applyNumberFormat="1" applyFont="1" applyFill="1" applyBorder="1">
      <alignment horizontal="center" vertical="center"/>
    </xf>
    <xf numFmtId="0" fontId="38" fillId="0" borderId="28" xfId="0" quotePrefix="1" applyFont="1" applyFill="1" applyBorder="1" applyAlignment="1">
      <alignment horizontal="left"/>
    </xf>
    <xf numFmtId="0" fontId="39" fillId="0" borderId="37" xfId="0" applyFont="1" applyFill="1" applyBorder="1" applyAlignment="1">
      <alignment horizontal="center"/>
    </xf>
    <xf numFmtId="0" fontId="39" fillId="0" borderId="18" xfId="0" applyFont="1" applyFill="1" applyBorder="1" applyAlignment="1">
      <alignment vertical="center"/>
    </xf>
    <xf numFmtId="0" fontId="39" fillId="0" borderId="39" xfId="0" applyFont="1" applyFill="1" applyBorder="1" applyAlignment="1">
      <alignment vertical="center"/>
    </xf>
    <xf numFmtId="0" fontId="39" fillId="0" borderId="12" xfId="0" applyFont="1" applyFill="1" applyBorder="1" applyAlignment="1"/>
    <xf numFmtId="0" fontId="39" fillId="0" borderId="27" xfId="0" applyFont="1" applyFill="1" applyBorder="1" applyAlignment="1"/>
    <xf numFmtId="167" fontId="39" fillId="0" borderId="24" xfId="147" applyNumberFormat="1" applyFont="1" applyFill="1" applyBorder="1">
      <alignment horizontal="center" vertical="center"/>
    </xf>
    <xf numFmtId="167" fontId="39" fillId="0" borderId="25" xfId="147" applyNumberFormat="1" applyFont="1" applyFill="1" applyBorder="1">
      <alignment horizontal="center" vertical="center"/>
    </xf>
    <xf numFmtId="167" fontId="39" fillId="0" borderId="20" xfId="147" applyNumberFormat="1" applyFont="1" applyFill="1" applyBorder="1">
      <alignment horizontal="center" vertical="center"/>
    </xf>
    <xf numFmtId="167" fontId="43" fillId="0" borderId="30" xfId="0" applyNumberFormat="1" applyFont="1" applyFill="1" applyBorder="1"/>
    <xf numFmtId="167" fontId="43" fillId="0" borderId="0" xfId="0" applyNumberFormat="1" applyFont="1" applyFill="1" applyBorder="1"/>
    <xf numFmtId="167" fontId="43" fillId="0" borderId="29" xfId="0" applyNumberFormat="1" applyFont="1" applyFill="1" applyBorder="1"/>
    <xf numFmtId="167" fontId="39" fillId="0" borderId="21" xfId="147" applyNumberFormat="1" applyFont="1" applyFill="1" applyBorder="1">
      <alignment horizontal="center" vertical="center"/>
    </xf>
    <xf numFmtId="0" fontId="40" fillId="0" borderId="0" xfId="0" applyFont="1" applyFill="1" applyAlignment="1">
      <alignment vertical="top"/>
    </xf>
    <xf numFmtId="0" fontId="39" fillId="0" borderId="0" xfId="0" quotePrefix="1" applyFont="1" applyFill="1" applyAlignment="1">
      <alignment horizontal="center" vertical="top"/>
    </xf>
    <xf numFmtId="0" fontId="39" fillId="0" borderId="0" xfId="0" quotePrefix="1" applyFont="1" applyFill="1" applyAlignment="1">
      <alignment horizontal="right"/>
    </xf>
    <xf numFmtId="0" fontId="39" fillId="0" borderId="0" xfId="0" quotePrefix="1" applyFont="1" applyFill="1" applyAlignment="1">
      <alignment horizontal="right" vertical="top"/>
    </xf>
    <xf numFmtId="167" fontId="39" fillId="0" borderId="0" xfId="147" applyNumberFormat="1" applyFont="1" applyFill="1" applyBorder="1" applyAlignment="1">
      <alignment horizontal="center" vertical="top"/>
    </xf>
    <xf numFmtId="0" fontId="39" fillId="0" borderId="0" xfId="0" applyFont="1" applyFill="1" applyAlignment="1">
      <alignment horizontal="justify"/>
    </xf>
    <xf numFmtId="0" fontId="38" fillId="0" borderId="0" xfId="0" applyFont="1" applyFill="1" applyAlignment="1">
      <alignment horizontal="justify"/>
    </xf>
    <xf numFmtId="0" fontId="39" fillId="0" borderId="0" xfId="0" quotePrefix="1" applyFont="1" applyFill="1" applyAlignment="1">
      <alignment horizontal="left" indent="2"/>
    </xf>
    <xf numFmtId="0" fontId="39" fillId="0" borderId="0" xfId="0" quotePrefix="1" applyFont="1" applyFill="1" applyAlignment="1">
      <alignment horizontal="center"/>
    </xf>
    <xf numFmtId="0" fontId="39" fillId="0" borderId="0" xfId="0" applyFont="1" applyFill="1" applyAlignment="1">
      <alignment horizontal="justify" vertical="top" wrapText="1"/>
    </xf>
    <xf numFmtId="0" fontId="38" fillId="0" borderId="0" xfId="0" applyFont="1" applyFill="1" applyAlignment="1">
      <alignment horizontal="justify" wrapText="1"/>
    </xf>
    <xf numFmtId="0" fontId="40" fillId="0" borderId="0" xfId="0" applyFont="1" applyFill="1" applyAlignment="1">
      <alignment horizontal="left"/>
    </xf>
    <xf numFmtId="0" fontId="39" fillId="0" borderId="0" xfId="0" quotePrefix="1" applyFont="1" applyFill="1" applyAlignment="1">
      <alignment horizontal="left"/>
    </xf>
    <xf numFmtId="0" fontId="39" fillId="0" borderId="18" xfId="0" applyFont="1" applyFill="1" applyBorder="1"/>
    <xf numFmtId="0" fontId="39" fillId="0" borderId="18" xfId="0" quotePrefix="1" applyFont="1" applyFill="1" applyBorder="1" applyAlignment="1">
      <alignment horizontal="left"/>
    </xf>
    <xf numFmtId="0" fontId="39" fillId="0" borderId="39" xfId="0" applyFont="1" applyFill="1" applyBorder="1" applyAlignment="1"/>
    <xf numFmtId="0" fontId="39" fillId="0" borderId="12" xfId="0" applyFont="1" applyFill="1" applyBorder="1"/>
    <xf numFmtId="0" fontId="39" fillId="0" borderId="30" xfId="0" applyFont="1" applyFill="1" applyBorder="1" applyAlignment="1">
      <alignment horizontal="center"/>
    </xf>
    <xf numFmtId="0" fontId="39" fillId="0" borderId="29" xfId="0" applyFont="1" applyFill="1" applyBorder="1" applyAlignment="1">
      <alignment horizontal="center" wrapText="1"/>
    </xf>
    <xf numFmtId="0" fontId="43" fillId="0" borderId="18" xfId="0" applyFont="1" applyFill="1" applyBorder="1"/>
    <xf numFmtId="167" fontId="43" fillId="0" borderId="28" xfId="0" applyNumberFormat="1" applyFont="1" applyFill="1" applyBorder="1"/>
    <xf numFmtId="167" fontId="43" fillId="0" borderId="33" xfId="147" applyNumberFormat="1" applyFont="1" applyFill="1" applyBorder="1">
      <alignment horizontal="center" vertical="center"/>
    </xf>
    <xf numFmtId="167" fontId="43" fillId="0" borderId="34" xfId="147" applyNumberFormat="1" applyFont="1" applyFill="1" applyBorder="1">
      <alignment horizontal="center" vertical="center"/>
    </xf>
    <xf numFmtId="0" fontId="39" fillId="0" borderId="31" xfId="0" applyFont="1" applyFill="1" applyBorder="1"/>
    <xf numFmtId="0" fontId="39" fillId="0" borderId="0" xfId="0" applyFont="1" applyFill="1" applyAlignment="1"/>
    <xf numFmtId="0" fontId="38" fillId="0" borderId="0" xfId="0" applyFont="1" applyFill="1" applyAlignment="1">
      <alignment horizontal="left" vertical="top" wrapText="1"/>
    </xf>
    <xf numFmtId="0" fontId="37" fillId="0" borderId="0" xfId="140"/>
    <xf numFmtId="167" fontId="39" fillId="28" borderId="29" xfId="141" applyNumberFormat="1" applyFont="1" applyFill="1" applyBorder="1">
      <alignment horizontal="center" vertical="center"/>
    </xf>
    <xf numFmtId="167" fontId="39" fillId="28" borderId="28" xfId="141" applyNumberFormat="1" applyFont="1" applyFill="1" applyBorder="1">
      <alignment horizontal="center" vertical="center"/>
    </xf>
    <xf numFmtId="0" fontId="1" fillId="29" borderId="0" xfId="0" applyFont="1" applyFill="1"/>
    <xf numFmtId="0" fontId="1" fillId="29" borderId="45" xfId="0" applyFont="1" applyFill="1" applyBorder="1"/>
    <xf numFmtId="0" fontId="1" fillId="0" borderId="45" xfId="0" applyFont="1" applyBorder="1"/>
    <xf numFmtId="49" fontId="0" fillId="0" borderId="0" xfId="0" applyNumberFormat="1"/>
    <xf numFmtId="0" fontId="0" fillId="28" borderId="0" xfId="0" applyFill="1"/>
    <xf numFmtId="0" fontId="0" fillId="0" borderId="0" xfId="0" applyFill="1"/>
    <xf numFmtId="0" fontId="0" fillId="30" borderId="0" xfId="0" applyFill="1"/>
    <xf numFmtId="0" fontId="49" fillId="0" borderId="0" xfId="0" applyFont="1" applyFill="1"/>
    <xf numFmtId="0" fontId="50" fillId="0" borderId="0" xfId="0" applyFont="1"/>
    <xf numFmtId="0" fontId="49" fillId="0" borderId="0" xfId="0" applyFont="1"/>
    <xf numFmtId="0" fontId="1" fillId="0" borderId="0" xfId="0" applyFont="1" applyFill="1"/>
    <xf numFmtId="0" fontId="0" fillId="0" borderId="0" xfId="0" applyFill="1" applyAlignment="1">
      <alignment horizontal="left"/>
    </xf>
    <xf numFmtId="46" fontId="0" fillId="0" borderId="0" xfId="0" applyNumberFormat="1"/>
    <xf numFmtId="0" fontId="51" fillId="0" borderId="0" xfId="0" applyFont="1"/>
    <xf numFmtId="0" fontId="1" fillId="29" borderId="0" xfId="0" applyFont="1" applyFill="1" applyAlignment="1">
      <alignment horizontal="left"/>
    </xf>
    <xf numFmtId="0" fontId="1" fillId="29" borderId="0" xfId="0" applyFont="1" applyFill="1" applyAlignment="1">
      <alignment horizontal="center"/>
    </xf>
    <xf numFmtId="0" fontId="0" fillId="0" borderId="0" xfId="0" applyAlignment="1">
      <alignment horizontal="center"/>
    </xf>
    <xf numFmtId="0" fontId="0" fillId="0" borderId="0" xfId="0" applyFill="1" applyAlignment="1">
      <alignment horizontal="center"/>
    </xf>
    <xf numFmtId="0" fontId="0" fillId="29" borderId="0" xfId="0" applyFill="1"/>
    <xf numFmtId="0" fontId="0" fillId="29" borderId="0" xfId="0" applyFill="1" applyAlignment="1">
      <alignment horizontal="left"/>
    </xf>
    <xf numFmtId="0" fontId="0" fillId="0" borderId="0" xfId="0" applyAlignment="1">
      <alignment vertical="center"/>
    </xf>
    <xf numFmtId="167" fontId="39" fillId="0" borderId="31" xfId="141" applyNumberFormat="1" applyFont="1" applyFill="1" applyBorder="1" applyAlignment="1">
      <alignment horizontal="center" vertical="center"/>
    </xf>
    <xf numFmtId="167" fontId="39" fillId="0" borderId="22" xfId="141" applyNumberFormat="1" applyFont="1" applyFill="1" applyBorder="1" applyAlignment="1">
      <alignment horizontal="center" vertical="center"/>
    </xf>
    <xf numFmtId="167" fontId="39" fillId="0" borderId="28" xfId="141" applyNumberFormat="1" applyFont="1" applyFill="1" applyBorder="1" applyAlignment="1">
      <alignment horizontal="center" vertical="center"/>
    </xf>
    <xf numFmtId="171" fontId="44" fillId="0" borderId="0" xfId="73" applyNumberFormat="1" applyFont="1" applyFill="1" applyBorder="1" applyAlignment="1">
      <alignment horizontal="right"/>
    </xf>
    <xf numFmtId="0" fontId="39" fillId="0" borderId="21" xfId="73" applyFont="1" applyFill="1" applyBorder="1" applyAlignment="1">
      <alignment horizontal="center"/>
    </xf>
    <xf numFmtId="0" fontId="39" fillId="0" borderId="0" xfId="73" applyFont="1" applyFill="1" applyBorder="1" applyAlignment="1">
      <alignment horizontal="center"/>
    </xf>
    <xf numFmtId="0" fontId="39" fillId="0" borderId="28" xfId="73" applyFont="1" applyFill="1" applyBorder="1" applyAlignment="1">
      <alignment horizontal="center"/>
    </xf>
    <xf numFmtId="0" fontId="39" fillId="0" borderId="25" xfId="73" applyFont="1" applyFill="1" applyBorder="1" applyAlignment="1">
      <alignment horizontal="center"/>
    </xf>
    <xf numFmtId="0" fontId="40" fillId="0" borderId="28" xfId="73" applyFont="1" applyFill="1" applyBorder="1" applyAlignment="1">
      <alignment horizontal="center" wrapText="1"/>
    </xf>
    <xf numFmtId="0" fontId="40" fillId="0" borderId="35" xfId="73" applyFont="1" applyFill="1" applyBorder="1" applyAlignment="1">
      <alignment horizontal="center"/>
    </xf>
    <xf numFmtId="0" fontId="40" fillId="0" borderId="35" xfId="73" quotePrefix="1" applyFont="1" applyFill="1" applyBorder="1" applyAlignment="1">
      <alignment horizontal="center" wrapText="1"/>
    </xf>
    <xf numFmtId="0" fontId="39" fillId="0" borderId="0" xfId="73" applyFont="1" applyFill="1" applyAlignment="1">
      <alignment horizontal="justify" vertical="top" wrapText="1"/>
    </xf>
    <xf numFmtId="0" fontId="39" fillId="0" borderId="25" xfId="73" quotePrefix="1" applyFont="1" applyFill="1" applyBorder="1" applyAlignment="1">
      <alignment horizontal="center" wrapText="1"/>
    </xf>
    <xf numFmtId="167" fontId="39" fillId="0" borderId="25" xfId="141" applyNumberFormat="1" applyFont="1" applyFill="1" applyBorder="1" applyAlignment="1">
      <alignment horizontal="center" vertical="center"/>
    </xf>
    <xf numFmtId="167" fontId="43" fillId="0" borderId="28" xfId="141" applyNumberFormat="1" applyFont="1" applyFill="1" applyBorder="1" applyAlignment="1">
      <alignment horizontal="center" vertical="center"/>
    </xf>
    <xf numFmtId="0" fontId="39" fillId="0" borderId="26" xfId="0" applyFont="1" applyFill="1" applyBorder="1" applyAlignment="1">
      <alignment horizontal="center"/>
    </xf>
    <xf numFmtId="0" fontId="39" fillId="0" borderId="12" xfId="0" applyFont="1" applyFill="1" applyBorder="1" applyAlignment="1">
      <alignment horizontal="center"/>
    </xf>
    <xf numFmtId="0" fontId="39" fillId="0" borderId="18" xfId="0" applyFont="1" applyFill="1" applyBorder="1" applyAlignment="1">
      <alignment horizontal="center"/>
    </xf>
    <xf numFmtId="0" fontId="39" fillId="0" borderId="39" xfId="0" applyFont="1" applyFill="1" applyBorder="1" applyAlignment="1">
      <alignment horizontal="center"/>
    </xf>
    <xf numFmtId="0" fontId="39" fillId="0" borderId="21" xfId="0" applyFont="1" applyFill="1" applyBorder="1" applyAlignment="1">
      <alignment horizontal="center"/>
    </xf>
    <xf numFmtId="0" fontId="39" fillId="0" borderId="0" xfId="0" applyFont="1" applyFill="1" applyBorder="1" applyAlignment="1">
      <alignment horizontal="center"/>
    </xf>
    <xf numFmtId="0" fontId="39" fillId="0" borderId="22" xfId="0" applyFont="1" applyFill="1" applyBorder="1" applyAlignment="1">
      <alignment horizontal="center"/>
    </xf>
    <xf numFmtId="0" fontId="39" fillId="0" borderId="12" xfId="0" applyFont="1" applyFill="1" applyBorder="1" applyAlignment="1">
      <alignment horizontal="center" vertical="center"/>
    </xf>
    <xf numFmtId="0" fontId="39" fillId="0" borderId="26" xfId="0" applyFont="1" applyFill="1" applyBorder="1" applyAlignment="1">
      <alignment horizontal="center" vertical="center"/>
    </xf>
    <xf numFmtId="10" fontId="0" fillId="0" borderId="0" xfId="0" applyNumberFormat="1"/>
    <xf numFmtId="0" fontId="0" fillId="31" borderId="0" xfId="0" applyFill="1"/>
    <xf numFmtId="1" fontId="0" fillId="31" borderId="0" xfId="0" applyNumberFormat="1" applyFill="1"/>
    <xf numFmtId="167" fontId="39" fillId="0" borderId="31" xfId="141" applyNumberFormat="1" applyFont="1" applyFill="1" applyBorder="1" applyAlignment="1">
      <alignment horizontal="center" vertical="center"/>
    </xf>
    <xf numFmtId="167" fontId="39" fillId="0" borderId="22" xfId="141" applyNumberFormat="1" applyFont="1" applyFill="1" applyBorder="1" applyAlignment="1">
      <alignment horizontal="center" vertical="center"/>
    </xf>
    <xf numFmtId="167" fontId="39" fillId="0" borderId="28" xfId="141" applyNumberFormat="1" applyFont="1" applyFill="1" applyBorder="1" applyAlignment="1">
      <alignment horizontal="center" vertical="center"/>
    </xf>
    <xf numFmtId="171" fontId="44" fillId="0" borderId="0" xfId="73" applyNumberFormat="1" applyFont="1" applyFill="1" applyBorder="1" applyAlignment="1">
      <alignment horizontal="right"/>
    </xf>
    <xf numFmtId="0" fontId="40" fillId="0" borderId="37" xfId="73" applyFont="1" applyFill="1" applyBorder="1" applyAlignment="1">
      <alignment horizontal="center"/>
    </xf>
    <xf numFmtId="0" fontId="39" fillId="0" borderId="18" xfId="73" applyFont="1" applyFill="1" applyBorder="1" applyAlignment="1">
      <alignment horizontal="center"/>
    </xf>
    <xf numFmtId="0" fontId="39" fillId="0" borderId="36" xfId="73" applyFont="1" applyFill="1" applyBorder="1" applyAlignment="1">
      <alignment horizontal="center"/>
    </xf>
    <xf numFmtId="0" fontId="39" fillId="0" borderId="39" xfId="73" applyFont="1" applyFill="1" applyBorder="1" applyAlignment="1">
      <alignment horizontal="center"/>
    </xf>
    <xf numFmtId="0" fontId="39" fillId="0" borderId="26" xfId="73" applyFont="1" applyFill="1" applyBorder="1" applyAlignment="1">
      <alignment horizontal="center"/>
    </xf>
    <xf numFmtId="0" fontId="39" fillId="0" borderId="12" xfId="73" applyFont="1" applyFill="1" applyBorder="1" applyAlignment="1">
      <alignment horizontal="center"/>
    </xf>
    <xf numFmtId="0" fontId="39" fillId="0" borderId="21" xfId="73" applyFont="1" applyFill="1" applyBorder="1" applyAlignment="1">
      <alignment horizontal="center"/>
    </xf>
    <xf numFmtId="0" fontId="39" fillId="0" borderId="27" xfId="73" applyFont="1" applyFill="1" applyBorder="1" applyAlignment="1">
      <alignment horizontal="center"/>
    </xf>
    <xf numFmtId="0" fontId="40" fillId="0" borderId="31" xfId="73" applyFont="1" applyFill="1" applyBorder="1" applyAlignment="1">
      <alignment horizontal="center"/>
    </xf>
    <xf numFmtId="0" fontId="39" fillId="0" borderId="0" xfId="73" applyFont="1" applyFill="1" applyBorder="1" applyAlignment="1">
      <alignment horizontal="center"/>
    </xf>
    <xf numFmtId="0" fontId="40" fillId="0" borderId="28" xfId="73" applyFont="1" applyFill="1" applyBorder="1" applyAlignment="1">
      <alignment horizontal="center"/>
    </xf>
    <xf numFmtId="0" fontId="40" fillId="0" borderId="0" xfId="73" applyFont="1" applyFill="1" applyBorder="1" applyAlignment="1">
      <alignment horizontal="center"/>
    </xf>
    <xf numFmtId="0" fontId="39" fillId="0" borderId="22" xfId="73" applyFont="1" applyFill="1" applyBorder="1" applyAlignment="1">
      <alignment horizontal="center"/>
    </xf>
    <xf numFmtId="0" fontId="39" fillId="0" borderId="28" xfId="73" applyFont="1" applyFill="1" applyBorder="1" applyAlignment="1">
      <alignment horizontal="center"/>
    </xf>
    <xf numFmtId="0" fontId="39" fillId="0" borderId="25" xfId="73" applyFont="1" applyFill="1" applyBorder="1" applyAlignment="1">
      <alignment horizontal="center"/>
    </xf>
    <xf numFmtId="0" fontId="40" fillId="0" borderId="28" xfId="73" applyFont="1" applyFill="1" applyBorder="1" applyAlignment="1">
      <alignment horizontal="center" wrapText="1"/>
    </xf>
    <xf numFmtId="0" fontId="39" fillId="0" borderId="22" xfId="73" applyFont="1" applyFill="1" applyBorder="1" applyAlignment="1">
      <alignment horizontal="center" wrapText="1"/>
    </xf>
    <xf numFmtId="0" fontId="40" fillId="0" borderId="35" xfId="73" applyFont="1" applyFill="1" applyBorder="1" applyAlignment="1">
      <alignment horizontal="center"/>
    </xf>
    <xf numFmtId="0" fontId="40" fillId="0" borderId="35" xfId="73" quotePrefix="1" applyFont="1" applyFill="1" applyBorder="1" applyAlignment="1">
      <alignment horizontal="center" wrapText="1"/>
    </xf>
    <xf numFmtId="0" fontId="39" fillId="0" borderId="36" xfId="73" quotePrefix="1" applyFont="1" applyFill="1" applyBorder="1" applyAlignment="1">
      <alignment horizontal="center" wrapText="1"/>
    </xf>
    <xf numFmtId="0" fontId="40" fillId="0" borderId="0" xfId="73" quotePrefix="1" applyFont="1" applyFill="1" applyAlignment="1">
      <alignment horizontal="justify" vertical="top" wrapText="1"/>
    </xf>
    <xf numFmtId="0" fontId="39" fillId="0" borderId="0" xfId="73" applyFont="1" applyFill="1" applyAlignment="1">
      <alignment horizontal="justify" vertical="top" wrapText="1"/>
    </xf>
    <xf numFmtId="0" fontId="39" fillId="0" borderId="25" xfId="73" quotePrefix="1" applyFont="1" applyFill="1" applyBorder="1" applyAlignment="1">
      <alignment horizontal="center" wrapText="1"/>
    </xf>
    <xf numFmtId="0" fontId="39" fillId="0" borderId="21" xfId="73" quotePrefix="1" applyFont="1" applyFill="1" applyBorder="1" applyAlignment="1">
      <alignment horizontal="center" wrapText="1"/>
    </xf>
    <xf numFmtId="167" fontId="39" fillId="0" borderId="25" xfId="141" applyNumberFormat="1" applyFont="1" applyFill="1" applyBorder="1" applyAlignment="1">
      <alignment horizontal="center" vertical="center"/>
    </xf>
    <xf numFmtId="167" fontId="39" fillId="0" borderId="21" xfId="141" applyNumberFormat="1" applyFont="1" applyFill="1" applyBorder="1" applyAlignment="1">
      <alignment horizontal="center" vertical="center"/>
    </xf>
    <xf numFmtId="167" fontId="39" fillId="0" borderId="26" xfId="141" applyNumberFormat="1" applyFont="1" applyFill="1" applyBorder="1" applyAlignment="1">
      <alignment horizontal="center" vertical="center"/>
    </xf>
    <xf numFmtId="167" fontId="43" fillId="0" borderId="31" xfId="141" applyNumberFormat="1" applyFont="1" applyFill="1" applyBorder="1" applyAlignment="1">
      <alignment horizontal="center" vertical="center"/>
    </xf>
    <xf numFmtId="167" fontId="43" fillId="0" borderId="22" xfId="141" applyNumberFormat="1" applyFont="1" applyFill="1" applyBorder="1" applyAlignment="1">
      <alignment horizontal="center" vertical="center"/>
    </xf>
    <xf numFmtId="167" fontId="43" fillId="0" borderId="28" xfId="141" applyNumberFormat="1" applyFont="1" applyFill="1" applyBorder="1" applyAlignment="1">
      <alignment horizontal="center" vertical="center"/>
    </xf>
    <xf numFmtId="0" fontId="39" fillId="0" borderId="37" xfId="73" applyFont="1" applyFill="1" applyBorder="1" applyAlignment="1">
      <alignment horizontal="center"/>
    </xf>
    <xf numFmtId="0" fontId="39" fillId="0" borderId="32" xfId="73" applyFont="1" applyFill="1" applyBorder="1" applyAlignment="1">
      <alignment horizontal="center"/>
    </xf>
    <xf numFmtId="0" fontId="39" fillId="0" borderId="31" xfId="73" applyFont="1" applyFill="1" applyBorder="1" applyAlignment="1">
      <alignment horizontal="center"/>
    </xf>
    <xf numFmtId="0" fontId="40" fillId="0" borderId="37" xfId="0" applyFont="1" applyFill="1" applyBorder="1" applyAlignment="1">
      <alignment horizontal="center"/>
    </xf>
    <xf numFmtId="0" fontId="40" fillId="0" borderId="18" xfId="0" applyFont="1" applyFill="1" applyBorder="1" applyAlignment="1">
      <alignment horizontal="center"/>
    </xf>
    <xf numFmtId="0" fontId="40" fillId="0" borderId="39" xfId="0" applyFont="1" applyFill="1" applyBorder="1" applyAlignment="1">
      <alignment horizontal="center"/>
    </xf>
    <xf numFmtId="0" fontId="39" fillId="0" borderId="26" xfId="0" applyFont="1" applyFill="1" applyBorder="1" applyAlignment="1">
      <alignment horizontal="center"/>
    </xf>
    <xf numFmtId="0" fontId="39" fillId="0" borderId="12" xfId="0" applyFont="1" applyFill="1" applyBorder="1" applyAlignment="1">
      <alignment horizontal="center"/>
    </xf>
    <xf numFmtId="0" fontId="39" fillId="0" borderId="27" xfId="0" applyFont="1" applyFill="1" applyBorder="1" applyAlignment="1">
      <alignment horizontal="center"/>
    </xf>
    <xf numFmtId="0" fontId="39" fillId="0" borderId="18" xfId="0" applyFont="1" applyFill="1" applyBorder="1" applyAlignment="1">
      <alignment horizontal="center"/>
    </xf>
    <xf numFmtId="0" fontId="39" fillId="0" borderId="36" xfId="0" applyFont="1" applyFill="1" applyBorder="1" applyAlignment="1">
      <alignment horizontal="center"/>
    </xf>
    <xf numFmtId="0" fontId="40" fillId="0" borderId="35" xfId="0" applyFont="1" applyFill="1" applyBorder="1" applyAlignment="1">
      <alignment horizontal="center"/>
    </xf>
    <xf numFmtId="0" fontId="39" fillId="0" borderId="39" xfId="0" applyFont="1" applyFill="1" applyBorder="1" applyAlignment="1">
      <alignment horizontal="center"/>
    </xf>
    <xf numFmtId="0" fontId="39" fillId="0" borderId="21" xfId="0" applyFont="1" applyFill="1" applyBorder="1" applyAlignment="1">
      <alignment horizontal="center"/>
    </xf>
    <xf numFmtId="0" fontId="39" fillId="0" borderId="25" xfId="0" applyFont="1" applyFill="1" applyBorder="1" applyAlignment="1">
      <alignment horizontal="center"/>
    </xf>
    <xf numFmtId="0" fontId="40" fillId="0" borderId="40" xfId="0" applyFont="1" applyFill="1" applyBorder="1" applyAlignment="1">
      <alignment horizontal="center"/>
    </xf>
    <xf numFmtId="0" fontId="39" fillId="0" borderId="41" xfId="0" applyFont="1" applyFill="1" applyBorder="1" applyAlignment="1">
      <alignment horizontal="center"/>
    </xf>
    <xf numFmtId="0" fontId="39" fillId="0" borderId="42" xfId="0" applyFont="1" applyFill="1" applyBorder="1" applyAlignment="1">
      <alignment horizontal="center"/>
    </xf>
    <xf numFmtId="0" fontId="40" fillId="0" borderId="40" xfId="0" applyFont="1" applyFill="1" applyBorder="1" applyAlignment="1">
      <alignment horizontal="center" vertical="center"/>
    </xf>
    <xf numFmtId="0" fontId="39" fillId="0" borderId="41" xfId="0" applyFont="1" applyFill="1" applyBorder="1" applyAlignment="1">
      <alignment horizontal="center" vertical="center"/>
    </xf>
    <xf numFmtId="0" fontId="39" fillId="0" borderId="42" xfId="0" applyFont="1" applyFill="1" applyBorder="1" applyAlignment="1">
      <alignment horizontal="center" vertical="center"/>
    </xf>
    <xf numFmtId="0" fontId="40" fillId="0" borderId="0" xfId="0" applyFont="1" applyFill="1" applyBorder="1" applyAlignment="1">
      <alignment horizontal="center" vertical="center"/>
    </xf>
    <xf numFmtId="0" fontId="39" fillId="0" borderId="0" xfId="0" applyFont="1" applyFill="1" applyBorder="1" applyAlignment="1">
      <alignment horizontal="center" vertical="center"/>
    </xf>
    <xf numFmtId="0" fontId="39" fillId="0" borderId="22" xfId="0" applyFont="1" applyFill="1" applyBorder="1" applyAlignment="1">
      <alignment horizontal="center" vertical="center"/>
    </xf>
    <xf numFmtId="0" fontId="39" fillId="0" borderId="32" xfId="0" applyFont="1" applyFill="1" applyBorder="1" applyAlignment="1">
      <alignment horizontal="center" vertical="center"/>
    </xf>
    <xf numFmtId="0" fontId="40" fillId="0" borderId="44" xfId="0" applyFont="1" applyFill="1" applyBorder="1" applyAlignment="1">
      <alignment horizontal="center"/>
    </xf>
    <xf numFmtId="0" fontId="40" fillId="0" borderId="0" xfId="0" applyFont="1" applyFill="1" applyBorder="1" applyAlignment="1">
      <alignment horizontal="center"/>
    </xf>
    <xf numFmtId="0" fontId="39" fillId="0" borderId="0" xfId="0" applyFont="1" applyFill="1" applyBorder="1" applyAlignment="1">
      <alignment horizontal="center"/>
    </xf>
    <xf numFmtId="0" fontId="39" fillId="0" borderId="22" xfId="0" applyFont="1" applyFill="1" applyBorder="1" applyAlignment="1">
      <alignment horizontal="center"/>
    </xf>
    <xf numFmtId="0" fontId="39" fillId="0" borderId="40" xfId="0" applyFont="1" applyFill="1" applyBorder="1" applyAlignment="1">
      <alignment horizontal="center"/>
    </xf>
    <xf numFmtId="0" fontId="40" fillId="0" borderId="35" xfId="0" applyNumberFormat="1" applyFont="1" applyFill="1" applyBorder="1" applyAlignment="1">
      <alignment horizontal="center"/>
    </xf>
    <xf numFmtId="0" fontId="40" fillId="0" borderId="36" xfId="0" applyNumberFormat="1" applyFont="1" applyFill="1" applyBorder="1" applyAlignment="1">
      <alignment horizontal="center"/>
    </xf>
    <xf numFmtId="0" fontId="39" fillId="0" borderId="25" xfId="0" applyNumberFormat="1" applyFont="1" applyFill="1" applyBorder="1" applyAlignment="1">
      <alignment horizontal="center"/>
    </xf>
    <xf numFmtId="0" fontId="39" fillId="0" borderId="21" xfId="0" applyNumberFormat="1" applyFont="1" applyFill="1" applyBorder="1" applyAlignment="1">
      <alignment horizontal="center"/>
    </xf>
    <xf numFmtId="0" fontId="39" fillId="0" borderId="12" xfId="0" applyFont="1" applyFill="1" applyBorder="1" applyAlignment="1">
      <alignment horizontal="center" vertical="center"/>
    </xf>
    <xf numFmtId="0" fontId="39" fillId="0" borderId="21" xfId="0" applyFont="1" applyFill="1" applyBorder="1" applyAlignment="1">
      <alignment horizontal="center" vertical="center"/>
    </xf>
    <xf numFmtId="0" fontId="39" fillId="0" borderId="25" xfId="0" applyFont="1" applyFill="1" applyBorder="1" applyAlignment="1">
      <alignment horizontal="center" vertical="center"/>
    </xf>
    <xf numFmtId="0" fontId="39" fillId="0" borderId="27" xfId="0" applyFont="1" applyFill="1" applyBorder="1" applyAlignment="1">
      <alignment horizontal="center" vertical="center"/>
    </xf>
    <xf numFmtId="0" fontId="39" fillId="0" borderId="26" xfId="0" applyFont="1" applyFill="1" applyBorder="1" applyAlignment="1">
      <alignment horizontal="center" vertical="top" wrapText="1"/>
    </xf>
    <xf numFmtId="0" fontId="39" fillId="0" borderId="12" xfId="0" applyFont="1" applyFill="1" applyBorder="1" applyAlignment="1">
      <alignment horizontal="center" vertical="top" wrapText="1"/>
    </xf>
    <xf numFmtId="0" fontId="39" fillId="0" borderId="27" xfId="0" applyFont="1" applyFill="1" applyBorder="1" applyAlignment="1">
      <alignment horizontal="center" vertical="top" wrapText="1"/>
    </xf>
    <xf numFmtId="0" fontId="40" fillId="0" borderId="31" xfId="0" applyFont="1" applyFill="1" applyBorder="1" applyAlignment="1">
      <alignment horizontal="center" vertical="top" wrapText="1"/>
    </xf>
    <xf numFmtId="0" fontId="39" fillId="0" borderId="0" xfId="0" applyFont="1" applyFill="1" applyBorder="1" applyAlignment="1">
      <alignment horizontal="center" vertical="top" wrapText="1"/>
    </xf>
    <xf numFmtId="0" fontId="39" fillId="0" borderId="32" xfId="0" applyFont="1" applyFill="1" applyBorder="1" applyAlignment="1">
      <alignment horizontal="center" vertical="top" wrapText="1"/>
    </xf>
    <xf numFmtId="0" fontId="39" fillId="0" borderId="31" xfId="0" applyFont="1" applyFill="1" applyBorder="1" applyAlignment="1">
      <alignment horizontal="center"/>
    </xf>
    <xf numFmtId="0" fontId="39" fillId="0" borderId="32" xfId="0" applyFont="1" applyFill="1" applyBorder="1" applyAlignment="1">
      <alignment horizontal="center"/>
    </xf>
    <xf numFmtId="0" fontId="39" fillId="0" borderId="26" xfId="0" applyFont="1" applyFill="1" applyBorder="1" applyAlignment="1">
      <alignment horizontal="center" vertical="center"/>
    </xf>
    <xf numFmtId="0" fontId="39" fillId="0" borderId="26" xfId="0" applyFont="1" applyFill="1" applyBorder="1" applyAlignment="1">
      <alignment horizontal="center" vertical="top"/>
    </xf>
    <xf numFmtId="0" fontId="39" fillId="0" borderId="12" xfId="0" applyFont="1" applyFill="1" applyBorder="1" applyAlignment="1">
      <alignment horizontal="center" vertical="top"/>
    </xf>
    <xf numFmtId="0" fontId="39" fillId="0" borderId="27" xfId="0" applyFont="1" applyFill="1" applyBorder="1" applyAlignment="1">
      <alignment horizontal="center" vertical="top"/>
    </xf>
    <xf numFmtId="0" fontId="39" fillId="0" borderId="21" xfId="0" applyFont="1" applyFill="1" applyBorder="1" applyAlignment="1">
      <alignment horizontal="center" vertical="top"/>
    </xf>
    <xf numFmtId="0" fontId="39" fillId="0" borderId="0" xfId="0" applyFont="1" applyFill="1" applyAlignment="1">
      <alignment horizontal="justify" vertical="top"/>
    </xf>
    <xf numFmtId="0" fontId="0" fillId="0" borderId="0" xfId="0" applyFont="1" applyAlignment="1">
      <alignment horizontal="justify" vertical="top"/>
    </xf>
    <xf numFmtId="0" fontId="39" fillId="0" borderId="0" xfId="0" quotePrefix="1" applyFont="1" applyFill="1" applyAlignment="1">
      <alignment horizontal="justify" vertical="top"/>
    </xf>
    <xf numFmtId="0" fontId="40" fillId="0" borderId="0" xfId="0" quotePrefix="1" applyFont="1" applyFill="1" applyAlignment="1">
      <alignment horizontal="left"/>
    </xf>
    <xf numFmtId="0" fontId="40" fillId="0" borderId="0" xfId="0" quotePrefix="1" applyFont="1" applyFill="1" applyAlignment="1">
      <alignment horizontal="justify" vertical="top"/>
    </xf>
    <xf numFmtId="0" fontId="39" fillId="0" borderId="0" xfId="0" applyFont="1" applyAlignment="1">
      <alignment horizontal="justify" vertical="top"/>
    </xf>
    <xf numFmtId="0" fontId="40" fillId="0" borderId="31" xfId="0" applyFont="1" applyFill="1" applyBorder="1" applyAlignment="1">
      <alignment horizontal="center"/>
    </xf>
    <xf numFmtId="0" fontId="39" fillId="0" borderId="31" xfId="0" applyFont="1" applyFill="1" applyBorder="1" applyAlignment="1">
      <alignment horizontal="center" vertical="center"/>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2" xfId="42" xr:uid="{00000000-0005-0000-0000-00001C000000}"/>
    <cellStyle name="Comma 2 2" xfId="11" xr:uid="{00000000-0005-0000-0000-00001D000000}"/>
    <cellStyle name="Comma 2 2 2" xfId="43" xr:uid="{00000000-0005-0000-0000-00001E000000}"/>
    <cellStyle name="Comma 2 2 3" xfId="44" xr:uid="{00000000-0005-0000-0000-00001F000000}"/>
    <cellStyle name="Comma 2 3" xfId="45" xr:uid="{00000000-0005-0000-0000-000020000000}"/>
    <cellStyle name="Comma 3" xfId="46" xr:uid="{00000000-0005-0000-0000-000021000000}"/>
    <cellStyle name="Comma 4" xfId="47" xr:uid="{00000000-0005-0000-0000-000022000000}"/>
    <cellStyle name="Comma 5" xfId="48" xr:uid="{00000000-0005-0000-0000-000023000000}"/>
    <cellStyle name="Comma 6" xfId="49" xr:uid="{00000000-0005-0000-0000-000024000000}"/>
    <cellStyle name="Comma 7" xfId="50" xr:uid="{00000000-0005-0000-0000-000025000000}"/>
    <cellStyle name="Currency 2" xfId="51" xr:uid="{00000000-0005-0000-0000-000026000000}"/>
    <cellStyle name="Currency 3" xfId="52" xr:uid="{00000000-0005-0000-0000-000027000000}"/>
    <cellStyle name="Currency 3 2" xfId="53" xr:uid="{00000000-0005-0000-0000-000028000000}"/>
    <cellStyle name="Data" xfId="54" xr:uid="{00000000-0005-0000-0000-000029000000}"/>
    <cellStyle name="Data no deci" xfId="55" xr:uid="{00000000-0005-0000-0000-00002A000000}"/>
    <cellStyle name="Data Superscript" xfId="56" xr:uid="{00000000-0005-0000-0000-00002B000000}"/>
    <cellStyle name="Data_1-1A-Regular" xfId="57" xr:uid="{00000000-0005-0000-0000-00002C000000}"/>
    <cellStyle name="Explanatory Text 2" xfId="58" xr:uid="{00000000-0005-0000-0000-00002E000000}"/>
    <cellStyle name="F6.-" xfId="147" xr:uid="{6B1A279A-55BA-44D0-A9C4-4957CC0059E2}"/>
    <cellStyle name="F6.0" xfId="141" xr:uid="{7BDB56A3-C6A1-4F27-BAAC-E2725BAF1773}"/>
    <cellStyle name="Font: Calibri, 9pt regular" xfId="6" xr:uid="{00000000-0005-0000-0000-00002F000000}"/>
    <cellStyle name="Footnotes: top row" xfId="2" xr:uid="{00000000-0005-0000-0000-000030000000}"/>
    <cellStyle name="Good 2" xfId="59" xr:uid="{00000000-0005-0000-0000-000031000000}"/>
    <cellStyle name="Header: bottom row" xfId="5" xr:uid="{00000000-0005-0000-0000-000032000000}"/>
    <cellStyle name="Heading 1 2" xfId="60" xr:uid="{00000000-0005-0000-0000-000033000000}"/>
    <cellStyle name="Heading 2 2" xfId="61" xr:uid="{00000000-0005-0000-0000-000034000000}"/>
    <cellStyle name="Heading 3 2" xfId="62" xr:uid="{00000000-0005-0000-0000-000035000000}"/>
    <cellStyle name="Heading 4 2" xfId="63" xr:uid="{00000000-0005-0000-0000-000036000000}"/>
    <cellStyle name="Hed Side" xfId="13" xr:uid="{00000000-0005-0000-0000-000037000000}"/>
    <cellStyle name="Hed Side bold" xfId="64" xr:uid="{00000000-0005-0000-0000-000038000000}"/>
    <cellStyle name="Hed Side Indent" xfId="65" xr:uid="{00000000-0005-0000-0000-000039000000}"/>
    <cellStyle name="Hed Side Regular" xfId="66" xr:uid="{00000000-0005-0000-0000-00003A000000}"/>
    <cellStyle name="Hed Side_1-1A-Regular" xfId="67" xr:uid="{00000000-0005-0000-0000-00003B000000}"/>
    <cellStyle name="Hed Top" xfId="68" xr:uid="{00000000-0005-0000-0000-00003D000000}"/>
    <cellStyle name="Hyperlink" xfId="140" builtinId="8"/>
    <cellStyle name="Input 2" xfId="69" xr:uid="{00000000-0005-0000-0000-00003E000000}"/>
    <cellStyle name="Linked Cell 2" xfId="70" xr:uid="{00000000-0005-0000-0000-00003F000000}"/>
    <cellStyle name="MM" xfId="142" xr:uid="{DE9EA62B-69D4-47AD-8163-C21E9C88D38F}"/>
    <cellStyle name="Neutral 2" xfId="71" xr:uid="{00000000-0005-0000-0000-000040000000}"/>
    <cellStyle name="Normal" xfId="0" builtinId="0"/>
    <cellStyle name="Normal 10" xfId="72" xr:uid="{00000000-0005-0000-0000-000042000000}"/>
    <cellStyle name="Normal 11" xfId="10" xr:uid="{00000000-0005-0000-0000-000043000000}"/>
    <cellStyle name="Normal 2" xfId="1" xr:uid="{00000000-0005-0000-0000-000044000000}"/>
    <cellStyle name="Normal 2 2" xfId="73" xr:uid="{00000000-0005-0000-0000-000045000000}"/>
    <cellStyle name="Normal 2 2 2" xfId="74" xr:uid="{00000000-0005-0000-0000-000046000000}"/>
    <cellStyle name="Normal 2 2 3" xfId="75" xr:uid="{00000000-0005-0000-0000-000047000000}"/>
    <cellStyle name="Normal 2 3" xfId="76" xr:uid="{00000000-0005-0000-0000-000048000000}"/>
    <cellStyle name="Normal 2 4" xfId="77" xr:uid="{00000000-0005-0000-0000-000049000000}"/>
    <cellStyle name="Normal 3" xfId="8" xr:uid="{00000000-0005-0000-0000-00004A000000}"/>
    <cellStyle name="Normal 3 2" xfId="78" xr:uid="{00000000-0005-0000-0000-00004B000000}"/>
    <cellStyle name="Normal 3 2 2" xfId="79" xr:uid="{00000000-0005-0000-0000-00004C000000}"/>
    <cellStyle name="Normal 3 2 2 2" xfId="80" xr:uid="{00000000-0005-0000-0000-00004D000000}"/>
    <cellStyle name="Normal 3 2 3" xfId="81" xr:uid="{00000000-0005-0000-0000-00004E000000}"/>
    <cellStyle name="Normal 3 3" xfId="82" xr:uid="{00000000-0005-0000-0000-00004F000000}"/>
    <cellStyle name="Normal 3 3 2" xfId="83" xr:uid="{00000000-0005-0000-0000-000050000000}"/>
    <cellStyle name="Normal 3 3 2 2" xfId="84" xr:uid="{00000000-0005-0000-0000-000051000000}"/>
    <cellStyle name="Normal 3 3 3" xfId="85" xr:uid="{00000000-0005-0000-0000-000052000000}"/>
    <cellStyle name="Normal 3 4" xfId="86" xr:uid="{00000000-0005-0000-0000-000053000000}"/>
    <cellStyle name="Normal 3 4 2" xfId="87" xr:uid="{00000000-0005-0000-0000-000054000000}"/>
    <cellStyle name="Normal 3 5" xfId="88" xr:uid="{00000000-0005-0000-0000-000055000000}"/>
    <cellStyle name="Normal 3 6" xfId="89" xr:uid="{00000000-0005-0000-0000-000056000000}"/>
    <cellStyle name="Normal 3 7" xfId="90" xr:uid="{00000000-0005-0000-0000-000057000000}"/>
    <cellStyle name="Normal 3 8" xfId="91" xr:uid="{00000000-0005-0000-0000-000058000000}"/>
    <cellStyle name="Normal 3 9" xfId="12" xr:uid="{00000000-0005-0000-0000-000059000000}"/>
    <cellStyle name="Normal 4" xfId="92" xr:uid="{00000000-0005-0000-0000-00005A000000}"/>
    <cellStyle name="Normal 4 2" xfId="93" xr:uid="{00000000-0005-0000-0000-00005B000000}"/>
    <cellStyle name="Normal 4 2 2" xfId="94" xr:uid="{00000000-0005-0000-0000-00005C000000}"/>
    <cellStyle name="Normal 4 2 2 2" xfId="95" xr:uid="{00000000-0005-0000-0000-00005D000000}"/>
    <cellStyle name="Normal 4 2 3" xfId="96" xr:uid="{00000000-0005-0000-0000-00005E000000}"/>
    <cellStyle name="Normal 4 3" xfId="97" xr:uid="{00000000-0005-0000-0000-00005F000000}"/>
    <cellStyle name="Normal 4 3 2" xfId="98" xr:uid="{00000000-0005-0000-0000-000060000000}"/>
    <cellStyle name="Normal 4 3 2 2" xfId="99" xr:uid="{00000000-0005-0000-0000-000061000000}"/>
    <cellStyle name="Normal 4 3 3" xfId="100" xr:uid="{00000000-0005-0000-0000-000062000000}"/>
    <cellStyle name="Normal 4 4" xfId="101" xr:uid="{00000000-0005-0000-0000-000063000000}"/>
    <cellStyle name="Normal 4 4 2" xfId="102" xr:uid="{00000000-0005-0000-0000-000064000000}"/>
    <cellStyle name="Normal 4 5" xfId="103" xr:uid="{00000000-0005-0000-0000-000065000000}"/>
    <cellStyle name="Normal 4 6" xfId="104" xr:uid="{00000000-0005-0000-0000-000066000000}"/>
    <cellStyle name="Normal 4 7" xfId="105" xr:uid="{00000000-0005-0000-0000-000067000000}"/>
    <cellStyle name="Normal 4 8" xfId="106" xr:uid="{00000000-0005-0000-0000-000068000000}"/>
    <cellStyle name="Normal 5" xfId="107" xr:uid="{00000000-0005-0000-0000-000069000000}"/>
    <cellStyle name="Normal 5 2" xfId="108" xr:uid="{00000000-0005-0000-0000-00006A000000}"/>
    <cellStyle name="Normal 5 3" xfId="109" xr:uid="{00000000-0005-0000-0000-00006B000000}"/>
    <cellStyle name="Normal 6" xfId="110" xr:uid="{00000000-0005-0000-0000-00006C000000}"/>
    <cellStyle name="Normal 6 2" xfId="111" xr:uid="{00000000-0005-0000-0000-00006D000000}"/>
    <cellStyle name="Normal 7" xfId="112" xr:uid="{00000000-0005-0000-0000-00006E000000}"/>
    <cellStyle name="Normal 8" xfId="113" xr:uid="{00000000-0005-0000-0000-00006F000000}"/>
    <cellStyle name="Normal 9" xfId="114" xr:uid="{00000000-0005-0000-0000-000070000000}"/>
    <cellStyle name="Note 2" xfId="115" xr:uid="{00000000-0005-0000-0000-000071000000}"/>
    <cellStyle name="Note 2 2" xfId="116" xr:uid="{00000000-0005-0000-0000-000072000000}"/>
    <cellStyle name="Output 2" xfId="117" xr:uid="{00000000-0005-0000-0000-000073000000}"/>
    <cellStyle name="Parent row" xfId="3" xr:uid="{00000000-0005-0000-0000-000074000000}"/>
    <cellStyle name="Percent 2" xfId="118" xr:uid="{00000000-0005-0000-0000-000075000000}"/>
    <cellStyle name="Percent 2 2" xfId="119" xr:uid="{00000000-0005-0000-0000-000076000000}"/>
    <cellStyle name="Percent 3" xfId="120" xr:uid="{00000000-0005-0000-0000-000077000000}"/>
    <cellStyle name="Percent 3 2" xfId="121" xr:uid="{00000000-0005-0000-0000-000078000000}"/>
    <cellStyle name="Source Hed" xfId="122" xr:uid="{00000000-0005-0000-0000-000079000000}"/>
    <cellStyle name="Source Superscript" xfId="123" xr:uid="{00000000-0005-0000-0000-00007A000000}"/>
    <cellStyle name="Source Text" xfId="9" xr:uid="{00000000-0005-0000-0000-00007B000000}"/>
    <cellStyle name="State" xfId="124" xr:uid="{00000000-0005-0000-0000-00007C000000}"/>
    <cellStyle name="Superscript" xfId="125" xr:uid="{00000000-0005-0000-0000-00007D000000}"/>
    <cellStyle name="Table Data" xfId="126" xr:uid="{00000000-0005-0000-0000-00007E000000}"/>
    <cellStyle name="Table Head Top" xfId="127" xr:uid="{00000000-0005-0000-0000-00007F000000}"/>
    <cellStyle name="Table Hed Side" xfId="128" xr:uid="{00000000-0005-0000-0000-000080000000}"/>
    <cellStyle name="Table title" xfId="7" xr:uid="{00000000-0005-0000-0000-000081000000}"/>
    <cellStyle name="Title 2" xfId="129" xr:uid="{00000000-0005-0000-0000-000082000000}"/>
    <cellStyle name="Title Text" xfId="130" xr:uid="{00000000-0005-0000-0000-000083000000}"/>
    <cellStyle name="Title Text 1" xfId="131" xr:uid="{00000000-0005-0000-0000-000084000000}"/>
    <cellStyle name="Title Text 2" xfId="132" xr:uid="{00000000-0005-0000-0000-000085000000}"/>
    <cellStyle name="Title.Chinese" xfId="146" xr:uid="{BD39DA8C-D4AC-4AE5-8E5D-FA90FCB243BA}"/>
    <cellStyle name="Title.English" xfId="145" xr:uid="{D2B98FB7-0D71-43B9-9080-539FBF0A8B7B}"/>
    <cellStyle name="Title-1" xfId="14" xr:uid="{00000000-0005-0000-0000-000086000000}"/>
    <cellStyle name="Title-2" xfId="133" xr:uid="{00000000-0005-0000-0000-000087000000}"/>
    <cellStyle name="Title-3" xfId="134" xr:uid="{00000000-0005-0000-0000-000088000000}"/>
    <cellStyle name="Total 2" xfId="135" xr:uid="{00000000-0005-0000-0000-000089000000}"/>
    <cellStyle name="Warning Text 2" xfId="136" xr:uid="{00000000-0005-0000-0000-00008A000000}"/>
    <cellStyle name="Wrap" xfId="137" xr:uid="{00000000-0005-0000-0000-00008B000000}"/>
    <cellStyle name="Wrap Bold" xfId="138" xr:uid="{00000000-0005-0000-0000-00008C000000}"/>
    <cellStyle name="Wrap Title" xfId="139" xr:uid="{00000000-0005-0000-0000-00008D000000}"/>
    <cellStyle name="Year" xfId="144" xr:uid="{BC59B5A7-B573-4315-97E8-1FBFC95B02B8}"/>
    <cellStyle name="Year\" xfId="143" xr:uid="{02D0BD25-F64F-4289-A0C3-51CA3D4CB224}"/>
    <cellStyle name="一般_T1.2" xfId="148" xr:uid="{C8FFF022-979C-45B6-B00D-3F8B47666A6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8533</xdr:colOff>
      <xdr:row>28</xdr:row>
      <xdr:rowOff>37476</xdr:rowOff>
    </xdr:to>
    <xdr:pic>
      <xdr:nvPicPr>
        <xdr:cNvPr id="2" name="Picture 1">
          <a:extLst>
            <a:ext uri="{FF2B5EF4-FFF2-40B4-BE49-F238E27FC236}">
              <a16:creationId xmlns:a16="http://schemas.microsoft.com/office/drawing/2014/main" id="{5BBC5810-797A-4C62-A201-731F55CBF2AB}"/>
            </a:ext>
          </a:extLst>
        </xdr:cNvPr>
        <xdr:cNvPicPr>
          <a:picLocks noChangeAspect="1"/>
        </xdr:cNvPicPr>
      </xdr:nvPicPr>
      <xdr:blipFill>
        <a:blip xmlns:r="http://schemas.openxmlformats.org/officeDocument/2006/relationships" r:embed="rId1"/>
        <a:stretch>
          <a:fillRect/>
        </a:stretch>
      </xdr:blipFill>
      <xdr:spPr>
        <a:xfrm>
          <a:off x="609600" y="381000"/>
          <a:ext cx="7933333" cy="4990476"/>
        </a:xfrm>
        <a:prstGeom prst="rect">
          <a:avLst/>
        </a:prstGeom>
      </xdr:spPr>
    </xdr:pic>
    <xdr:clientData/>
  </xdr:twoCellAnchor>
  <xdr:twoCellAnchor editAs="oneCell">
    <xdr:from>
      <xdr:col>1</xdr:col>
      <xdr:colOff>457200</xdr:colOff>
      <xdr:row>37</xdr:row>
      <xdr:rowOff>19050</xdr:rowOff>
    </xdr:from>
    <xdr:to>
      <xdr:col>14</xdr:col>
      <xdr:colOff>208590</xdr:colOff>
      <xdr:row>53</xdr:row>
      <xdr:rowOff>18669</xdr:rowOff>
    </xdr:to>
    <xdr:pic>
      <xdr:nvPicPr>
        <xdr:cNvPr id="3" name="Picture 2">
          <a:extLst>
            <a:ext uri="{FF2B5EF4-FFF2-40B4-BE49-F238E27FC236}">
              <a16:creationId xmlns:a16="http://schemas.microsoft.com/office/drawing/2014/main" id="{2BF56901-4B92-4911-A5B8-2BD64595252E}"/>
            </a:ext>
          </a:extLst>
        </xdr:cNvPr>
        <xdr:cNvPicPr>
          <a:picLocks noChangeAspect="1"/>
        </xdr:cNvPicPr>
      </xdr:nvPicPr>
      <xdr:blipFill>
        <a:blip xmlns:r="http://schemas.openxmlformats.org/officeDocument/2006/relationships" r:embed="rId2"/>
        <a:stretch>
          <a:fillRect/>
        </a:stretch>
      </xdr:blipFill>
      <xdr:spPr>
        <a:xfrm>
          <a:off x="1066800" y="7067550"/>
          <a:ext cx="7676190" cy="30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12</xdr:col>
      <xdr:colOff>84813</xdr:colOff>
      <xdr:row>14</xdr:row>
      <xdr:rowOff>47286</xdr:rowOff>
    </xdr:to>
    <xdr:pic>
      <xdr:nvPicPr>
        <xdr:cNvPr id="2" name="Picture 1">
          <a:extLst>
            <a:ext uri="{FF2B5EF4-FFF2-40B4-BE49-F238E27FC236}">
              <a16:creationId xmlns:a16="http://schemas.microsoft.com/office/drawing/2014/main" id="{F7575573-01BC-448D-A693-068146C453FB}"/>
            </a:ext>
          </a:extLst>
        </xdr:cNvPr>
        <xdr:cNvPicPr>
          <a:picLocks noChangeAspect="1"/>
        </xdr:cNvPicPr>
      </xdr:nvPicPr>
      <xdr:blipFill>
        <a:blip xmlns:r="http://schemas.openxmlformats.org/officeDocument/2006/relationships" r:embed="rId1"/>
        <a:stretch>
          <a:fillRect/>
        </a:stretch>
      </xdr:blipFill>
      <xdr:spPr>
        <a:xfrm>
          <a:off x="104775" y="0"/>
          <a:ext cx="7295238" cy="27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228600</xdr:colOff>
      <xdr:row>1</xdr:row>
      <xdr:rowOff>9525</xdr:rowOff>
    </xdr:from>
    <xdr:to>
      <xdr:col>15</xdr:col>
      <xdr:colOff>276225</xdr:colOff>
      <xdr:row>59</xdr:row>
      <xdr:rowOff>123825</xdr:rowOff>
    </xdr:to>
    <xdr:pic>
      <xdr:nvPicPr>
        <xdr:cNvPr id="2" name="Picture 1">
          <a:extLst>
            <a:ext uri="{FF2B5EF4-FFF2-40B4-BE49-F238E27FC236}">
              <a16:creationId xmlns:a16="http://schemas.microsoft.com/office/drawing/2014/main" id="{4519E994-C498-44B2-ADA0-D8EFCC438F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0" y="200025"/>
          <a:ext cx="9324975" cy="1116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td.gov.hk/en/transport_in_hong_kong/transport_figures/monthly_traffic_and_transport_digest/2018/201803/index.html" TargetMode="External"/><Relationship Id="rId2" Type="http://schemas.openxmlformats.org/officeDocument/2006/relationships/hyperlink" Target="https://www.checkerboardhill.com/2011/09/demise-of-hong-kong-rail-freight/" TargetMode="External"/><Relationship Id="rId1" Type="http://schemas.openxmlformats.org/officeDocument/2006/relationships/hyperlink" Target="https://www.td.gov.hk/en/transport_in_hong_kong/transport_figures/vehicle_registration_and_licensing/index.html" TargetMode="External"/><Relationship Id="rId6" Type="http://schemas.openxmlformats.org/officeDocument/2006/relationships/printerSettings" Target="../printerSettings/printerSettings1.bin"/><Relationship Id="rId5" Type="http://schemas.openxmlformats.org/officeDocument/2006/relationships/hyperlink" Target="https://www.mardep.gov.hk/en/publication/pdf/portstat_2_y_e3.pdf" TargetMode="External"/><Relationship Id="rId4" Type="http://schemas.openxmlformats.org/officeDocument/2006/relationships/hyperlink" Target="http://downloads.cathaypacific.com/cx/press/cxw/CX_Fact%20Sheet_en.pd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epd.gov.hk/epd/english/environmentinhk/air/prob_solutions/promotion_ev.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5"/>
  <sheetViews>
    <sheetView topLeftCell="A25" workbookViewId="0">
      <selection activeCell="B48" sqref="B48"/>
    </sheetView>
  </sheetViews>
  <sheetFormatPr defaultRowHeight="15"/>
  <cols>
    <col min="2" max="2" width="73.140625" customWidth="1"/>
  </cols>
  <sheetData>
    <row r="1" spans="1:15">
      <c r="A1" s="1" t="s">
        <v>0</v>
      </c>
    </row>
    <row r="2" spans="1:15">
      <c r="F2" s="277"/>
      <c r="G2" s="277"/>
      <c r="H2" s="277"/>
      <c r="I2" s="277"/>
      <c r="J2" s="277"/>
      <c r="K2" s="277"/>
      <c r="L2" s="277"/>
      <c r="M2" s="277"/>
      <c r="N2" s="277"/>
      <c r="O2" s="277"/>
    </row>
    <row r="3" spans="1:15">
      <c r="A3" s="1" t="s">
        <v>1</v>
      </c>
      <c r="B3" s="9" t="s">
        <v>2</v>
      </c>
      <c r="F3" s="282"/>
      <c r="G3" s="277"/>
      <c r="H3" s="277"/>
      <c r="I3" s="277"/>
      <c r="J3" s="277"/>
      <c r="K3" s="277"/>
      <c r="L3" s="277"/>
      <c r="M3" s="277"/>
      <c r="N3" s="277"/>
      <c r="O3" s="277"/>
    </row>
    <row r="4" spans="1:15">
      <c r="B4" s="3" t="s">
        <v>3</v>
      </c>
      <c r="F4" s="277"/>
      <c r="G4" s="277"/>
      <c r="H4" s="277"/>
      <c r="I4" s="277"/>
      <c r="J4" s="277"/>
      <c r="K4" s="277"/>
      <c r="L4" s="277"/>
      <c r="M4" s="277"/>
      <c r="N4" s="277"/>
      <c r="O4" s="277"/>
    </row>
    <row r="5" spans="1:15">
      <c r="B5" s="3">
        <v>2018</v>
      </c>
      <c r="F5" s="283"/>
      <c r="G5" s="277"/>
      <c r="H5" s="277"/>
      <c r="I5" s="277"/>
      <c r="J5" s="277"/>
      <c r="K5" s="277"/>
      <c r="L5" s="277"/>
      <c r="M5" s="277"/>
      <c r="N5" s="277"/>
      <c r="O5" s="277"/>
    </row>
    <row r="6" spans="1:15">
      <c r="B6" t="s">
        <v>4</v>
      </c>
      <c r="F6" s="277"/>
      <c r="G6" s="277"/>
      <c r="H6" s="277"/>
      <c r="I6" s="277"/>
      <c r="J6" s="277"/>
      <c r="K6" s="277"/>
      <c r="L6" s="277"/>
      <c r="M6" s="277"/>
      <c r="N6" s="277"/>
      <c r="O6" s="277"/>
    </row>
    <row r="7" spans="1:15">
      <c r="B7" s="10" t="s">
        <v>5</v>
      </c>
      <c r="F7" s="277"/>
      <c r="G7" s="277"/>
      <c r="H7" s="277"/>
      <c r="I7" s="277"/>
      <c r="J7" s="277"/>
      <c r="K7" s="277"/>
      <c r="L7" s="277"/>
      <c r="M7" s="277"/>
      <c r="N7" s="277"/>
      <c r="O7" s="277"/>
    </row>
    <row r="8" spans="1:15">
      <c r="B8" s="3" t="s">
        <v>6</v>
      </c>
      <c r="F8" s="277"/>
      <c r="G8" s="277"/>
      <c r="H8" s="277"/>
      <c r="I8" s="277"/>
      <c r="J8" s="277"/>
      <c r="K8" s="277"/>
      <c r="L8" s="277"/>
      <c r="M8" s="277"/>
      <c r="N8" s="277"/>
      <c r="O8" s="277"/>
    </row>
    <row r="9" spans="1:15">
      <c r="B9" s="3"/>
      <c r="F9" s="277"/>
      <c r="G9" s="277"/>
      <c r="H9" s="277"/>
      <c r="I9" s="277"/>
      <c r="J9" s="277"/>
      <c r="K9" s="277"/>
      <c r="L9" s="277"/>
      <c r="M9" s="277"/>
      <c r="N9" s="277"/>
      <c r="O9" s="277"/>
    </row>
    <row r="10" spans="1:15">
      <c r="B10" s="9" t="s">
        <v>7</v>
      </c>
      <c r="F10" s="282"/>
      <c r="G10" s="277"/>
      <c r="H10" s="277"/>
      <c r="I10" s="277"/>
      <c r="J10" s="277"/>
      <c r="K10" s="277"/>
      <c r="L10" s="277"/>
      <c r="M10" s="277"/>
      <c r="N10" s="277"/>
      <c r="O10" s="277"/>
    </row>
    <row r="11" spans="1:15">
      <c r="B11" s="3" t="s">
        <v>8</v>
      </c>
      <c r="F11" s="277"/>
      <c r="G11" s="277"/>
      <c r="H11" s="277"/>
      <c r="I11" s="277"/>
      <c r="J11" s="277"/>
      <c r="K11" s="277"/>
      <c r="L11" s="277"/>
      <c r="M11" s="277"/>
      <c r="N11" s="277"/>
      <c r="O11" s="277"/>
    </row>
    <row r="12" spans="1:15">
      <c r="B12" s="3">
        <v>2017</v>
      </c>
      <c r="F12" s="283"/>
      <c r="G12" s="277"/>
      <c r="H12" s="277"/>
      <c r="I12" s="277"/>
      <c r="J12" s="277"/>
      <c r="K12" s="277"/>
      <c r="L12" s="277"/>
      <c r="M12" s="277"/>
      <c r="N12" s="277"/>
      <c r="O12" s="277"/>
    </row>
    <row r="13" spans="1:15">
      <c r="B13" s="3" t="s">
        <v>9</v>
      </c>
      <c r="F13" s="277"/>
      <c r="G13" s="277"/>
      <c r="H13" s="277"/>
      <c r="I13" s="277"/>
      <c r="J13" s="277"/>
      <c r="K13" s="277"/>
      <c r="L13" s="277"/>
      <c r="M13" s="277"/>
      <c r="N13" s="277"/>
      <c r="O13" s="277"/>
    </row>
    <row r="14" spans="1:15">
      <c r="B14" s="3" t="s">
        <v>10</v>
      </c>
      <c r="F14" s="277"/>
      <c r="G14" s="277"/>
      <c r="H14" s="277"/>
      <c r="I14" s="277"/>
      <c r="J14" s="277"/>
      <c r="K14" s="277"/>
      <c r="L14" s="277"/>
      <c r="M14" s="277"/>
      <c r="N14" s="277"/>
      <c r="O14" s="277"/>
    </row>
    <row r="15" spans="1:15">
      <c r="B15" s="3" t="s">
        <v>11</v>
      </c>
      <c r="F15" s="277"/>
      <c r="G15" s="277"/>
      <c r="H15" s="277"/>
      <c r="I15" s="277"/>
      <c r="J15" s="277"/>
      <c r="K15" s="277"/>
      <c r="L15" s="277"/>
      <c r="M15" s="277"/>
      <c r="N15" s="277"/>
      <c r="O15" s="277"/>
    </row>
    <row r="16" spans="1:15">
      <c r="B16" s="3"/>
      <c r="F16" s="277"/>
      <c r="G16" s="277"/>
      <c r="H16" s="277"/>
      <c r="I16" s="277"/>
      <c r="J16" s="277"/>
      <c r="K16" s="277"/>
      <c r="L16" s="277"/>
      <c r="M16" s="277"/>
      <c r="N16" s="277"/>
      <c r="O16" s="277"/>
    </row>
    <row r="17" spans="2:15">
      <c r="B17" s="2" t="s">
        <v>12</v>
      </c>
      <c r="F17" s="282"/>
      <c r="G17" s="277"/>
      <c r="H17" s="277"/>
      <c r="I17" s="277"/>
      <c r="J17" s="277"/>
      <c r="K17" s="277"/>
      <c r="L17" s="277"/>
      <c r="M17" s="277"/>
      <c r="N17" s="277"/>
      <c r="O17" s="277"/>
    </row>
    <row r="18" spans="2:15">
      <c r="B18" s="3" t="s">
        <v>13</v>
      </c>
      <c r="F18" s="277"/>
      <c r="G18" s="277"/>
      <c r="H18" s="277"/>
      <c r="I18" s="277"/>
      <c r="J18" s="277"/>
      <c r="K18" s="277"/>
      <c r="L18" s="277"/>
      <c r="M18" s="277"/>
      <c r="N18" s="277"/>
      <c r="O18" s="277"/>
    </row>
    <row r="19" spans="2:15">
      <c r="B19" s="3">
        <v>2018</v>
      </c>
      <c r="F19" s="283"/>
      <c r="G19" s="277"/>
      <c r="H19" s="277"/>
      <c r="I19" s="277"/>
      <c r="J19" s="277"/>
      <c r="K19" s="277"/>
      <c r="L19" s="277"/>
      <c r="M19" s="277"/>
      <c r="N19" s="277"/>
      <c r="O19" s="277"/>
    </row>
    <row r="20" spans="2:15">
      <c r="B20" s="3" t="s">
        <v>14</v>
      </c>
      <c r="F20" s="277"/>
      <c r="G20" s="277"/>
      <c r="H20" s="277"/>
      <c r="I20" s="277"/>
      <c r="J20" s="277"/>
      <c r="K20" s="277"/>
      <c r="L20" s="277"/>
      <c r="M20" s="277"/>
      <c r="N20" s="277"/>
      <c r="O20" s="277"/>
    </row>
    <row r="21" spans="2:15">
      <c r="B21" s="10" t="s">
        <v>15</v>
      </c>
      <c r="F21" s="277"/>
      <c r="G21" s="277"/>
      <c r="H21" s="277"/>
      <c r="I21" s="277"/>
      <c r="J21" s="277"/>
      <c r="K21" s="277"/>
      <c r="L21" s="277"/>
      <c r="M21" s="277"/>
      <c r="N21" s="277"/>
      <c r="O21" s="277"/>
    </row>
    <row r="22" spans="2:15">
      <c r="B22" s="3"/>
      <c r="F22" s="277"/>
      <c r="G22" s="277"/>
      <c r="H22" s="277"/>
      <c r="I22" s="277"/>
      <c r="J22" s="277"/>
      <c r="K22" s="277"/>
      <c r="L22" s="277"/>
      <c r="M22" s="277"/>
      <c r="N22" s="277"/>
      <c r="O22" s="277"/>
    </row>
    <row r="23" spans="2:15">
      <c r="B23" s="3"/>
      <c r="F23" s="277"/>
      <c r="G23" s="277"/>
      <c r="H23" s="277"/>
      <c r="I23" s="277"/>
      <c r="J23" s="277"/>
      <c r="K23" s="277"/>
      <c r="L23" s="277"/>
      <c r="M23" s="277"/>
      <c r="N23" s="277"/>
      <c r="O23" s="277"/>
    </row>
    <row r="24" spans="2:15">
      <c r="B24" s="2" t="s">
        <v>16</v>
      </c>
      <c r="F24" s="282"/>
      <c r="G24" s="277"/>
      <c r="H24" s="277"/>
      <c r="I24" s="277"/>
      <c r="J24" s="277"/>
      <c r="K24" s="277"/>
      <c r="L24" s="277"/>
      <c r="M24" s="277"/>
      <c r="N24" s="277"/>
      <c r="O24" s="277"/>
    </row>
    <row r="25" spans="2:15">
      <c r="B25" s="3" t="s">
        <v>17</v>
      </c>
      <c r="F25" s="277"/>
      <c r="G25" s="277"/>
      <c r="H25" s="277"/>
      <c r="I25" s="277"/>
      <c r="J25" s="277"/>
      <c r="K25" s="277"/>
      <c r="L25" s="277"/>
      <c r="M25" s="277"/>
      <c r="N25" s="277"/>
      <c r="O25" s="277"/>
    </row>
    <row r="26" spans="2:15">
      <c r="B26" s="3">
        <v>2018</v>
      </c>
      <c r="F26" s="283"/>
      <c r="G26" s="277"/>
      <c r="H26" s="277"/>
      <c r="I26" s="277"/>
      <c r="J26" s="277"/>
      <c r="K26" s="277"/>
      <c r="L26" s="277"/>
      <c r="M26" s="277"/>
      <c r="N26" s="277"/>
      <c r="O26" s="277"/>
    </row>
    <row r="27" spans="2:15">
      <c r="B27" s="3" t="s">
        <v>18</v>
      </c>
      <c r="F27" s="277"/>
      <c r="G27" s="277"/>
      <c r="H27" s="277"/>
      <c r="I27" s="277"/>
      <c r="J27" s="277"/>
      <c r="K27" s="277"/>
      <c r="L27" s="277"/>
      <c r="M27" s="277"/>
      <c r="N27" s="277"/>
      <c r="O27" s="277"/>
    </row>
    <row r="28" spans="2:15">
      <c r="B28" s="3" t="s">
        <v>19</v>
      </c>
      <c r="F28" s="277"/>
      <c r="G28" s="277"/>
      <c r="H28" s="277"/>
      <c r="I28" s="277"/>
      <c r="J28" s="277"/>
      <c r="K28" s="277"/>
      <c r="L28" s="277"/>
      <c r="M28" s="277"/>
      <c r="N28" s="277"/>
      <c r="O28" s="277"/>
    </row>
    <row r="29" spans="2:15">
      <c r="B29" s="3" t="s">
        <v>20</v>
      </c>
      <c r="F29" s="277"/>
      <c r="G29" s="277"/>
      <c r="H29" s="277"/>
      <c r="I29" s="277"/>
      <c r="J29" s="277"/>
      <c r="K29" s="277"/>
      <c r="L29" s="277"/>
      <c r="M29" s="277"/>
      <c r="N29" s="277"/>
      <c r="O29" s="277"/>
    </row>
    <row r="30" spans="2:15">
      <c r="B30" s="3"/>
      <c r="F30" s="277"/>
      <c r="G30" s="277"/>
      <c r="H30" s="277"/>
      <c r="I30" s="277"/>
      <c r="J30" s="277"/>
      <c r="K30" s="277"/>
      <c r="L30" s="277"/>
      <c r="M30" s="277"/>
      <c r="N30" s="277"/>
      <c r="O30" s="277"/>
    </row>
    <row r="31" spans="2:15">
      <c r="B31" s="2" t="s">
        <v>21</v>
      </c>
      <c r="F31" s="282"/>
      <c r="G31" s="277"/>
      <c r="H31" s="277"/>
      <c r="I31" s="277"/>
      <c r="J31" s="277"/>
      <c r="K31" s="277"/>
      <c r="L31" s="277"/>
      <c r="M31" s="277"/>
      <c r="N31" s="277"/>
      <c r="O31" s="277"/>
    </row>
    <row r="32" spans="2:15">
      <c r="B32" s="3" t="s">
        <v>22</v>
      </c>
      <c r="F32" s="277"/>
      <c r="G32" s="277"/>
      <c r="H32" s="277"/>
      <c r="I32" s="277"/>
      <c r="J32" s="277"/>
      <c r="K32" s="277"/>
      <c r="L32" s="277"/>
      <c r="M32" s="277"/>
      <c r="N32" s="277"/>
      <c r="O32" s="277"/>
    </row>
    <row r="33" spans="2:15">
      <c r="B33" s="3">
        <v>2011</v>
      </c>
      <c r="F33" s="283"/>
      <c r="G33" s="277"/>
      <c r="H33" s="277"/>
      <c r="I33" s="277"/>
      <c r="J33" s="277"/>
      <c r="K33" s="277"/>
      <c r="L33" s="277"/>
      <c r="M33" s="277"/>
      <c r="N33" s="277"/>
      <c r="O33" s="277"/>
    </row>
    <row r="34" spans="2:15">
      <c r="B34" s="3" t="s">
        <v>23</v>
      </c>
      <c r="F34" s="277"/>
      <c r="G34" s="277"/>
      <c r="H34" s="277"/>
      <c r="I34" s="277"/>
      <c r="J34" s="277"/>
      <c r="K34" s="277"/>
      <c r="L34" s="277"/>
      <c r="M34" s="277"/>
      <c r="N34" s="277"/>
      <c r="O34" s="277"/>
    </row>
    <row r="35" spans="2:15">
      <c r="B35" s="10" t="s">
        <v>24</v>
      </c>
      <c r="F35" s="277"/>
      <c r="G35" s="277"/>
      <c r="H35" s="277"/>
      <c r="I35" s="277"/>
      <c r="J35" s="277"/>
      <c r="K35" s="277"/>
      <c r="L35" s="277"/>
      <c r="M35" s="277"/>
      <c r="N35" s="277"/>
      <c r="O35" s="277"/>
    </row>
    <row r="36" spans="2:15">
      <c r="B36" s="3"/>
      <c r="F36" s="277"/>
      <c r="G36" s="277"/>
      <c r="H36" s="277"/>
      <c r="I36" s="277"/>
      <c r="J36" s="277"/>
      <c r="K36" s="277"/>
      <c r="L36" s="277"/>
      <c r="M36" s="277"/>
      <c r="N36" s="277"/>
      <c r="O36" s="277"/>
    </row>
    <row r="37" spans="2:15">
      <c r="B37" s="2" t="s">
        <v>25</v>
      </c>
      <c r="F37" s="277"/>
      <c r="G37" s="277"/>
      <c r="H37" s="277"/>
      <c r="I37" s="277"/>
      <c r="J37" s="277"/>
      <c r="K37" s="277"/>
      <c r="L37" s="277"/>
      <c r="M37" s="277"/>
      <c r="N37" s="277"/>
      <c r="O37" s="277"/>
    </row>
    <row r="38" spans="2:15">
      <c r="B38" s="3" t="s">
        <v>26</v>
      </c>
      <c r="F38" s="282"/>
      <c r="G38" s="277"/>
      <c r="H38" s="277"/>
      <c r="I38" s="277"/>
      <c r="J38" s="277"/>
      <c r="K38" s="277"/>
      <c r="L38" s="277"/>
      <c r="M38" s="277"/>
      <c r="N38" s="277"/>
      <c r="O38" s="277"/>
    </row>
    <row r="39" spans="2:15">
      <c r="B39" s="3">
        <v>2018</v>
      </c>
      <c r="F39" s="277"/>
      <c r="G39" s="277"/>
      <c r="H39" s="277"/>
      <c r="I39" s="277"/>
      <c r="J39" s="277"/>
      <c r="K39" s="277"/>
      <c r="L39" s="277"/>
      <c r="M39" s="277"/>
      <c r="N39" s="277"/>
      <c r="O39" s="277"/>
    </row>
    <row r="40" spans="2:15">
      <c r="B40" s="3" t="s">
        <v>27</v>
      </c>
      <c r="F40" s="283"/>
      <c r="G40" s="277"/>
      <c r="H40" s="277"/>
      <c r="I40" s="277"/>
      <c r="J40" s="277"/>
      <c r="K40" s="277"/>
      <c r="L40" s="277"/>
      <c r="M40" s="277"/>
      <c r="N40" s="277"/>
      <c r="O40" s="277"/>
    </row>
    <row r="41" spans="2:15">
      <c r="B41" s="3" t="s">
        <v>28</v>
      </c>
      <c r="F41" s="277"/>
      <c r="G41" s="277"/>
      <c r="H41" s="277"/>
      <c r="I41" s="277"/>
      <c r="J41" s="277"/>
      <c r="K41" s="277"/>
      <c r="L41" s="277"/>
      <c r="M41" s="277"/>
      <c r="N41" s="277"/>
      <c r="O41" s="277"/>
    </row>
    <row r="42" spans="2:15">
      <c r="B42" s="3" t="s">
        <v>29</v>
      </c>
      <c r="F42" s="277"/>
      <c r="G42" s="277"/>
      <c r="H42" s="277"/>
      <c r="I42" s="277"/>
      <c r="J42" s="277"/>
      <c r="K42" s="277"/>
      <c r="L42" s="277"/>
      <c r="M42" s="277"/>
      <c r="N42" s="277"/>
      <c r="O42" s="277"/>
    </row>
    <row r="43" spans="2:15">
      <c r="B43" s="3"/>
      <c r="F43" s="277"/>
      <c r="G43" s="277"/>
      <c r="H43" s="277"/>
      <c r="I43" s="277"/>
      <c r="J43" s="277"/>
      <c r="K43" s="277"/>
      <c r="L43" s="277"/>
      <c r="M43" s="277"/>
      <c r="N43" s="277"/>
      <c r="O43" s="277"/>
    </row>
    <row r="44" spans="2:15">
      <c r="B44" s="2" t="s">
        <v>30</v>
      </c>
      <c r="F44" s="277"/>
      <c r="G44" s="277"/>
      <c r="H44" s="277"/>
      <c r="I44" s="277"/>
      <c r="J44" s="277"/>
      <c r="K44" s="277"/>
      <c r="L44" s="277"/>
      <c r="M44" s="277"/>
      <c r="N44" s="277"/>
      <c r="O44" s="277"/>
    </row>
    <row r="45" spans="2:15">
      <c r="B45" s="3" t="s">
        <v>31</v>
      </c>
      <c r="F45" s="282"/>
      <c r="G45" s="277"/>
      <c r="H45" s="277"/>
      <c r="I45" s="277"/>
      <c r="J45" s="277"/>
      <c r="K45" s="277"/>
      <c r="L45" s="277"/>
      <c r="M45" s="277"/>
      <c r="N45" s="277"/>
      <c r="O45" s="277"/>
    </row>
    <row r="46" spans="2:15">
      <c r="B46" s="3">
        <v>2018</v>
      </c>
      <c r="F46" s="277"/>
      <c r="G46" s="277"/>
      <c r="H46" s="277"/>
      <c r="I46" s="277"/>
      <c r="J46" s="277"/>
      <c r="K46" s="277"/>
      <c r="L46" s="277"/>
      <c r="M46" s="277"/>
      <c r="N46" s="277"/>
      <c r="O46" s="277"/>
    </row>
    <row r="47" spans="2:15">
      <c r="B47" s="3" t="s">
        <v>32</v>
      </c>
      <c r="F47" s="283"/>
      <c r="G47" s="277"/>
      <c r="H47" s="277"/>
      <c r="I47" s="277"/>
      <c r="J47" s="277"/>
      <c r="K47" s="277"/>
      <c r="L47" s="277"/>
      <c r="M47" s="277"/>
      <c r="N47" s="277"/>
      <c r="O47" s="277"/>
    </row>
    <row r="48" spans="2:15">
      <c r="B48" s="10" t="s">
        <v>33</v>
      </c>
      <c r="F48" s="277"/>
      <c r="G48" s="277"/>
      <c r="H48" s="277"/>
      <c r="I48" s="277"/>
      <c r="J48" s="277"/>
      <c r="K48" s="277"/>
      <c r="L48" s="277"/>
      <c r="M48" s="277"/>
      <c r="N48" s="277"/>
      <c r="O48" s="277"/>
    </row>
    <row r="49" spans="1:15">
      <c r="B49" s="3" t="s">
        <v>34</v>
      </c>
      <c r="F49" s="277"/>
      <c r="G49" s="277"/>
      <c r="H49" s="277"/>
      <c r="I49" s="277"/>
      <c r="J49" s="277"/>
      <c r="K49" s="277"/>
      <c r="L49" s="277"/>
      <c r="M49" s="277"/>
      <c r="N49" s="277"/>
      <c r="O49" s="277"/>
    </row>
    <row r="50" spans="1:15">
      <c r="F50" s="277"/>
      <c r="G50" s="277"/>
      <c r="H50" s="277"/>
      <c r="I50" s="277"/>
      <c r="J50" s="277"/>
      <c r="K50" s="277"/>
      <c r="L50" s="277"/>
      <c r="M50" s="277"/>
      <c r="N50" s="277"/>
      <c r="O50" s="277"/>
    </row>
    <row r="51" spans="1:15">
      <c r="B51" s="9" t="s">
        <v>35</v>
      </c>
      <c r="F51" s="277"/>
      <c r="G51" s="277"/>
      <c r="H51" s="277"/>
      <c r="I51" s="277"/>
      <c r="J51" s="277"/>
      <c r="K51" s="277"/>
      <c r="L51" s="277"/>
      <c r="M51" s="277"/>
      <c r="N51" s="277"/>
      <c r="O51" s="277"/>
    </row>
    <row r="52" spans="1:15">
      <c r="B52" s="3" t="s">
        <v>36</v>
      </c>
      <c r="F52" s="277"/>
      <c r="G52" s="277"/>
      <c r="H52" s="277"/>
      <c r="I52" s="277"/>
      <c r="J52" s="277"/>
      <c r="K52" s="277"/>
      <c r="L52" s="277"/>
      <c r="M52" s="277"/>
      <c r="N52" s="277"/>
      <c r="O52" s="277"/>
    </row>
    <row r="53" spans="1:15">
      <c r="B53" s="3" t="s">
        <v>37</v>
      </c>
      <c r="G53" s="277"/>
      <c r="H53" s="277"/>
      <c r="I53" s="277"/>
      <c r="J53" s="277"/>
      <c r="K53" s="277"/>
      <c r="L53" s="277"/>
      <c r="M53" s="277"/>
      <c r="N53" s="277"/>
      <c r="O53" s="277"/>
    </row>
    <row r="54" spans="1:15">
      <c r="B54" s="3" t="s">
        <v>38</v>
      </c>
      <c r="G54" s="277"/>
      <c r="H54" s="277"/>
      <c r="I54" s="277"/>
      <c r="J54" s="277"/>
      <c r="K54" s="277"/>
      <c r="L54" s="277"/>
      <c r="M54" s="277"/>
      <c r="N54" s="277"/>
      <c r="O54" s="277"/>
    </row>
    <row r="55" spans="1:15">
      <c r="B55" s="10" t="s">
        <v>39</v>
      </c>
      <c r="G55" s="277"/>
      <c r="H55" s="277"/>
      <c r="I55" s="277"/>
      <c r="J55" s="277"/>
      <c r="K55" s="277"/>
      <c r="L55" s="277"/>
      <c r="M55" s="277"/>
      <c r="N55" s="277"/>
      <c r="O55" s="277"/>
    </row>
    <row r="56" spans="1:15">
      <c r="G56" s="277"/>
      <c r="H56" s="277"/>
      <c r="I56" s="277"/>
      <c r="J56" s="277"/>
      <c r="K56" s="277"/>
      <c r="L56" s="277"/>
      <c r="M56" s="277"/>
      <c r="N56" s="277"/>
      <c r="O56" s="277"/>
    </row>
    <row r="57" spans="1:15">
      <c r="B57" s="9" t="s">
        <v>40</v>
      </c>
      <c r="G57" s="277"/>
      <c r="H57" s="277"/>
      <c r="I57" s="277"/>
      <c r="J57" s="277"/>
      <c r="K57" s="277"/>
      <c r="L57" s="277"/>
      <c r="M57" s="277"/>
      <c r="N57" s="277"/>
      <c r="O57" s="277"/>
    </row>
    <row r="58" spans="1:15">
      <c r="B58" s="3" t="s">
        <v>41</v>
      </c>
      <c r="G58" s="277"/>
      <c r="H58" s="277"/>
      <c r="I58" s="277"/>
      <c r="J58" s="277"/>
      <c r="K58" s="277"/>
      <c r="L58" s="277"/>
      <c r="M58" s="277"/>
      <c r="N58" s="277"/>
      <c r="O58" s="277"/>
    </row>
    <row r="59" spans="1:15">
      <c r="B59" s="3">
        <v>2018</v>
      </c>
      <c r="C59" s="280"/>
      <c r="F59" s="277"/>
      <c r="G59" s="277"/>
      <c r="H59" s="277"/>
      <c r="I59" s="277"/>
      <c r="J59" s="277"/>
      <c r="K59" s="277"/>
      <c r="L59" s="277"/>
      <c r="M59" s="277"/>
      <c r="N59" s="277"/>
      <c r="O59" s="277"/>
    </row>
    <row r="60" spans="1:15">
      <c r="B60" s="3" t="s">
        <v>42</v>
      </c>
      <c r="F60" s="277"/>
      <c r="G60" s="277"/>
      <c r="H60" s="277"/>
      <c r="I60" s="277"/>
      <c r="J60" s="277"/>
      <c r="K60" s="277"/>
      <c r="L60" s="277"/>
      <c r="M60" s="277"/>
      <c r="N60" s="277"/>
      <c r="O60" s="277"/>
    </row>
    <row r="61" spans="1:15">
      <c r="B61" s="10" t="s">
        <v>43</v>
      </c>
      <c r="F61" s="277"/>
      <c r="G61" s="277"/>
      <c r="H61" s="277"/>
      <c r="I61" s="277"/>
      <c r="J61" s="277"/>
      <c r="K61" s="277"/>
      <c r="L61" s="277"/>
      <c r="M61" s="277"/>
      <c r="N61" s="277"/>
      <c r="O61" s="277"/>
    </row>
    <row r="62" spans="1:15">
      <c r="B62" s="277" t="s">
        <v>44</v>
      </c>
      <c r="F62" s="277"/>
      <c r="G62" s="277"/>
      <c r="H62" s="277"/>
      <c r="I62" s="277"/>
      <c r="J62" s="277"/>
      <c r="K62" s="277"/>
      <c r="L62" s="277"/>
      <c r="M62" s="277"/>
      <c r="N62" s="277"/>
      <c r="O62" s="277"/>
    </row>
    <row r="63" spans="1:15">
      <c r="A63" s="1" t="s">
        <v>45</v>
      </c>
      <c r="F63" s="277"/>
      <c r="G63" s="277"/>
      <c r="H63" s="277"/>
      <c r="I63" s="277"/>
      <c r="J63" s="277"/>
      <c r="K63" s="277"/>
      <c r="L63" s="277"/>
      <c r="M63" s="277"/>
      <c r="N63" s="277"/>
      <c r="O63" s="277"/>
    </row>
    <row r="64" spans="1:15">
      <c r="A64" s="1"/>
      <c r="F64" s="277"/>
      <c r="G64" s="277"/>
      <c r="H64" s="277"/>
      <c r="I64" s="277"/>
      <c r="J64" s="277"/>
      <c r="K64" s="277"/>
      <c r="L64" s="277"/>
      <c r="M64" s="277"/>
      <c r="N64" s="277"/>
      <c r="O64" s="277"/>
    </row>
    <row r="65" spans="1:15">
      <c r="A65" s="285" t="s">
        <v>46</v>
      </c>
      <c r="B65" s="280" t="s">
        <v>47</v>
      </c>
      <c r="F65" s="277"/>
      <c r="G65" s="277"/>
      <c r="H65" s="277"/>
      <c r="I65" s="277"/>
      <c r="J65" s="277"/>
      <c r="K65" s="277"/>
      <c r="L65" s="277"/>
      <c r="M65" s="277"/>
      <c r="N65" s="277"/>
      <c r="O65" s="277"/>
    </row>
    <row r="66" spans="1:15">
      <c r="A66" s="1"/>
      <c r="F66" s="277"/>
      <c r="G66" s="277"/>
      <c r="H66" s="277"/>
      <c r="I66" s="277"/>
      <c r="J66" s="277"/>
      <c r="K66" s="277"/>
      <c r="L66" s="277"/>
      <c r="M66" s="277"/>
      <c r="N66" s="277"/>
      <c r="O66" s="277"/>
    </row>
    <row r="67" spans="1:15">
      <c r="A67" t="s">
        <v>48</v>
      </c>
      <c r="C67" s="277"/>
      <c r="F67" s="277"/>
      <c r="G67" s="277"/>
      <c r="H67" s="277"/>
      <c r="I67" s="277"/>
      <c r="J67" s="277"/>
      <c r="K67" s="277"/>
      <c r="L67" s="277"/>
      <c r="M67" s="277"/>
      <c r="N67" s="277"/>
      <c r="O67" s="277"/>
    </row>
    <row r="68" spans="1:15">
      <c r="A68" t="s">
        <v>49</v>
      </c>
      <c r="F68" s="277"/>
      <c r="G68" s="277"/>
      <c r="H68" s="277"/>
      <c r="I68" s="277"/>
      <c r="J68" s="277"/>
      <c r="K68" s="277"/>
      <c r="L68" s="277"/>
      <c r="M68" s="277"/>
      <c r="N68" s="277"/>
      <c r="O68" s="277"/>
    </row>
    <row r="69" spans="1:15">
      <c r="F69" s="277"/>
      <c r="G69" s="277"/>
      <c r="H69" s="277"/>
      <c r="I69" s="277"/>
      <c r="J69" s="277"/>
      <c r="K69" s="277"/>
      <c r="L69" s="277"/>
      <c r="M69" s="277"/>
      <c r="N69" s="277"/>
      <c r="O69" s="277"/>
    </row>
    <row r="70" spans="1:15">
      <c r="A70" t="s">
        <v>50</v>
      </c>
      <c r="F70" s="277"/>
      <c r="G70" s="277"/>
      <c r="H70" s="277"/>
      <c r="I70" s="277"/>
      <c r="J70" s="277"/>
      <c r="K70" s="277"/>
      <c r="L70" s="277"/>
      <c r="M70" s="277"/>
      <c r="N70" s="277"/>
      <c r="O70" s="277"/>
    </row>
    <row r="71" spans="1:15">
      <c r="A71" t="s">
        <v>51</v>
      </c>
      <c r="F71" s="277"/>
      <c r="G71" s="277"/>
      <c r="H71" s="277"/>
      <c r="I71" s="277"/>
      <c r="J71" s="277"/>
      <c r="K71" s="277"/>
      <c r="L71" s="277"/>
      <c r="M71" s="277"/>
      <c r="N71" s="277"/>
      <c r="O71" s="277"/>
    </row>
    <row r="72" spans="1:15">
      <c r="B72" s="277"/>
      <c r="F72" s="277"/>
      <c r="G72" s="277"/>
      <c r="H72" s="277"/>
      <c r="I72" s="277"/>
      <c r="J72" s="277"/>
      <c r="K72" s="277"/>
      <c r="L72" s="277"/>
      <c r="M72" s="277"/>
      <c r="N72" s="277"/>
      <c r="O72" s="277"/>
    </row>
    <row r="73" spans="1:15">
      <c r="A73" s="277" t="s">
        <v>52</v>
      </c>
      <c r="F73" s="277"/>
      <c r="G73" s="277"/>
      <c r="H73" s="277"/>
      <c r="I73" s="277"/>
      <c r="J73" s="277"/>
      <c r="K73" s="277"/>
      <c r="L73" s="277"/>
      <c r="M73" s="277"/>
      <c r="N73" s="277"/>
      <c r="O73" s="277"/>
    </row>
    <row r="74" spans="1:15">
      <c r="F74" s="277"/>
      <c r="G74" s="277"/>
      <c r="H74" s="277"/>
      <c r="I74" s="277"/>
      <c r="J74" s="277"/>
      <c r="K74" s="277"/>
      <c r="L74" s="277"/>
      <c r="M74" s="277"/>
      <c r="N74" s="277"/>
      <c r="O74" s="277"/>
    </row>
    <row r="75" spans="1:15">
      <c r="A75" t="s">
        <v>53</v>
      </c>
      <c r="F75" s="277"/>
      <c r="G75" s="277"/>
      <c r="H75" s="277"/>
      <c r="I75" s="277"/>
      <c r="J75" s="277"/>
      <c r="K75" s="277"/>
      <c r="L75" s="277"/>
      <c r="M75" s="277"/>
      <c r="N75" s="277"/>
      <c r="O75" s="277"/>
    </row>
    <row r="76" spans="1:15">
      <c r="B76" s="277"/>
      <c r="F76" s="277"/>
      <c r="G76" s="277"/>
      <c r="H76" s="277"/>
      <c r="I76" s="277"/>
      <c r="J76" s="277"/>
      <c r="K76" s="277"/>
      <c r="L76" s="277"/>
      <c r="M76" s="277"/>
      <c r="N76" s="277"/>
      <c r="O76" s="277"/>
    </row>
    <row r="77" spans="1:15">
      <c r="A77" s="279" t="s">
        <v>54</v>
      </c>
      <c r="F77" s="277"/>
      <c r="G77" s="277"/>
      <c r="H77" s="277"/>
      <c r="I77" s="277"/>
      <c r="J77" s="277"/>
      <c r="K77" s="277"/>
      <c r="L77" s="277"/>
      <c r="M77" s="277"/>
      <c r="N77" s="277"/>
      <c r="O77" s="277"/>
    </row>
    <row r="78" spans="1:15">
      <c r="F78" s="277"/>
      <c r="G78" s="277"/>
      <c r="H78" s="277"/>
      <c r="I78" s="277"/>
      <c r="J78" s="277"/>
      <c r="K78" s="277"/>
      <c r="L78" s="277"/>
      <c r="M78" s="277"/>
      <c r="N78" s="277"/>
      <c r="O78" s="277"/>
    </row>
    <row r="79" spans="1:15">
      <c r="F79" s="277"/>
      <c r="G79" s="277"/>
      <c r="H79" s="277"/>
      <c r="I79" s="277"/>
      <c r="J79" s="277"/>
      <c r="K79" s="277"/>
      <c r="L79" s="277"/>
      <c r="M79" s="277"/>
      <c r="N79" s="277"/>
      <c r="O79" s="277"/>
    </row>
    <row r="80" spans="1:15">
      <c r="F80" s="277"/>
      <c r="G80" s="277"/>
      <c r="H80" s="277"/>
      <c r="I80" s="277"/>
      <c r="J80" s="277"/>
      <c r="K80" s="277"/>
      <c r="L80" s="277"/>
      <c r="M80" s="277"/>
      <c r="N80" s="277"/>
      <c r="O80" s="277"/>
    </row>
    <row r="81" spans="6:15">
      <c r="F81" s="277"/>
      <c r="G81" s="277"/>
      <c r="H81" s="277"/>
      <c r="I81" s="277"/>
      <c r="J81" s="277"/>
      <c r="K81" s="277"/>
      <c r="L81" s="277"/>
      <c r="M81" s="277"/>
      <c r="N81" s="277"/>
      <c r="O81" s="277"/>
    </row>
    <row r="82" spans="6:15">
      <c r="F82" s="277"/>
      <c r="G82" s="277"/>
      <c r="H82" s="277"/>
      <c r="I82" s="277"/>
      <c r="J82" s="277"/>
      <c r="K82" s="277"/>
      <c r="L82" s="277"/>
      <c r="M82" s="277"/>
      <c r="N82" s="277"/>
      <c r="O82" s="277"/>
    </row>
    <row r="83" spans="6:15">
      <c r="F83" s="277"/>
      <c r="G83" s="277"/>
      <c r="H83" s="277"/>
      <c r="I83" s="277"/>
      <c r="J83" s="277"/>
      <c r="K83" s="277"/>
      <c r="L83" s="277"/>
      <c r="M83" s="277"/>
      <c r="N83" s="277"/>
      <c r="O83" s="277"/>
    </row>
    <row r="84" spans="6:15">
      <c r="F84" s="277"/>
      <c r="G84" s="277"/>
      <c r="H84" s="277"/>
      <c r="I84" s="277"/>
      <c r="J84" s="277"/>
      <c r="K84" s="277"/>
      <c r="L84" s="277"/>
      <c r="M84" s="277"/>
      <c r="N84" s="277"/>
      <c r="O84" s="277"/>
    </row>
    <row r="85" spans="6:15">
      <c r="F85" s="277"/>
      <c r="G85" s="277"/>
      <c r="H85" s="277"/>
      <c r="I85" s="277"/>
      <c r="J85" s="277"/>
      <c r="K85" s="277"/>
      <c r="L85" s="277"/>
      <c r="M85" s="277"/>
      <c r="N85" s="277"/>
      <c r="O85" s="277"/>
    </row>
  </sheetData>
  <hyperlinks>
    <hyperlink ref="B7" r:id="rId1" xr:uid="{C0AA0448-BDCB-4ECB-825B-97B1FCF0C97E}"/>
    <hyperlink ref="B35" r:id="rId2" xr:uid="{8DBED6A1-610D-4503-BCE6-D5087E3F51BB}"/>
    <hyperlink ref="B48" r:id="rId3" xr:uid="{C1C35FEF-7DEC-47C3-98D0-B8A735BD0497}"/>
    <hyperlink ref="B21" r:id="rId4" xr:uid="{8581FA0B-74EF-4564-AC25-F902CFF136F1}"/>
    <hyperlink ref="B55" r:id="rId5" xr:uid="{E6BA0C83-9C17-4609-ADF5-9FA44DC389CA}"/>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C630E-E65F-4458-8D98-EE4CA8EE7275}">
  <dimension ref="A1:N60"/>
  <sheetViews>
    <sheetView topLeftCell="A46" workbookViewId="0">
      <selection activeCell="E63" sqref="E63"/>
    </sheetView>
  </sheetViews>
  <sheetFormatPr defaultRowHeight="15"/>
  <cols>
    <col min="1" max="1" width="21.5703125" customWidth="1"/>
    <col min="4" max="4" width="9.140625" style="278"/>
    <col min="5" max="5" width="9.140625" style="277"/>
    <col min="6" max="6" width="9.140625" style="278"/>
    <col min="7" max="7" width="9.140625" style="277"/>
    <col min="8" max="8" width="9.140625" style="278"/>
    <col min="9" max="9" width="9.140625" style="277"/>
    <col min="10" max="10" width="9.140625" style="278"/>
    <col min="11" max="11" width="9.140625" style="277"/>
    <col min="12" max="12" width="9.140625" style="278"/>
    <col min="13" max="13" width="9.140625" style="277"/>
  </cols>
  <sheetData>
    <row r="1" spans="1:14">
      <c r="A1" t="s">
        <v>196</v>
      </c>
      <c r="B1" t="s">
        <v>197</v>
      </c>
    </row>
    <row r="2" spans="1:14">
      <c r="A2" t="s">
        <v>198</v>
      </c>
    </row>
    <row r="3" spans="1:14">
      <c r="A3" t="s">
        <v>199</v>
      </c>
      <c r="C3">
        <f>SUM('Vehicle Fuel Type'!H15:H22)</f>
        <v>10207</v>
      </c>
      <c r="E3" s="277">
        <f>'Vehicle Fuel Type'!H15+'Vehicle Fuel Type'!H17</f>
        <v>10207</v>
      </c>
    </row>
    <row r="5" spans="1:14">
      <c r="C5" t="s">
        <v>200</v>
      </c>
      <c r="E5" s="277" t="s">
        <v>201</v>
      </c>
      <c r="G5" s="277" t="s">
        <v>202</v>
      </c>
      <c r="I5" s="277" t="s">
        <v>203</v>
      </c>
      <c r="K5" s="277" t="s">
        <v>93</v>
      </c>
      <c r="M5" s="277" t="s">
        <v>204</v>
      </c>
    </row>
    <row r="6" spans="1:14">
      <c r="C6" t="s">
        <v>205</v>
      </c>
      <c r="E6" s="277" t="s">
        <v>206</v>
      </c>
      <c r="G6" s="277" t="s">
        <v>207</v>
      </c>
      <c r="I6" s="277" t="s">
        <v>208</v>
      </c>
      <c r="K6" s="277" t="s">
        <v>209</v>
      </c>
      <c r="M6" s="277" t="s">
        <v>95</v>
      </c>
    </row>
    <row r="7" spans="1:14">
      <c r="C7" t="s">
        <v>210</v>
      </c>
      <c r="D7" s="278" t="s">
        <v>211</v>
      </c>
      <c r="E7" s="277" t="s">
        <v>210</v>
      </c>
      <c r="F7" s="278" t="s">
        <v>211</v>
      </c>
      <c r="G7" s="277" t="s">
        <v>210</v>
      </c>
      <c r="H7" s="278" t="s">
        <v>211</v>
      </c>
      <c r="I7" s="277" t="s">
        <v>210</v>
      </c>
      <c r="J7" s="278" t="s">
        <v>211</v>
      </c>
      <c r="K7" s="277" t="s">
        <v>210</v>
      </c>
      <c r="L7" s="278" t="s">
        <v>211</v>
      </c>
      <c r="M7" s="277" t="s">
        <v>210</v>
      </c>
      <c r="N7" t="s">
        <v>211</v>
      </c>
    </row>
    <row r="8" spans="1:14">
      <c r="C8" t="s">
        <v>212</v>
      </c>
      <c r="D8" s="278" t="s">
        <v>99</v>
      </c>
      <c r="E8" s="277" t="s">
        <v>212</v>
      </c>
      <c r="F8" s="278" t="s">
        <v>99</v>
      </c>
      <c r="G8" s="277" t="s">
        <v>212</v>
      </c>
      <c r="H8" s="278" t="s">
        <v>99</v>
      </c>
      <c r="I8" s="277" t="s">
        <v>212</v>
      </c>
      <c r="J8" s="278" t="s">
        <v>99</v>
      </c>
      <c r="K8" s="277" t="s">
        <v>212</v>
      </c>
      <c r="L8" s="278" t="s">
        <v>99</v>
      </c>
      <c r="M8" s="277" t="s">
        <v>212</v>
      </c>
      <c r="N8" t="s">
        <v>99</v>
      </c>
    </row>
    <row r="9" spans="1:14">
      <c r="A9" t="s">
        <v>213</v>
      </c>
      <c r="C9">
        <v>76488</v>
      </c>
      <c r="D9" s="278">
        <v>53124</v>
      </c>
      <c r="E9" s="277" t="s">
        <v>214</v>
      </c>
      <c r="F9" s="278" t="s">
        <v>214</v>
      </c>
      <c r="G9" s="277">
        <v>44</v>
      </c>
      <c r="H9" s="278">
        <v>34</v>
      </c>
      <c r="I9" s="277" t="s">
        <v>214</v>
      </c>
      <c r="J9" s="278" t="s">
        <v>214</v>
      </c>
      <c r="K9" s="277" t="s">
        <v>214</v>
      </c>
      <c r="L9" s="278" t="s">
        <v>214</v>
      </c>
      <c r="M9" s="277">
        <v>76532</v>
      </c>
      <c r="N9">
        <v>53158</v>
      </c>
    </row>
    <row r="10" spans="1:14">
      <c r="A10" t="s">
        <v>215</v>
      </c>
    </row>
    <row r="11" spans="1:14">
      <c r="A11" t="s">
        <v>216</v>
      </c>
      <c r="C11">
        <v>77</v>
      </c>
      <c r="D11" s="278">
        <v>65</v>
      </c>
      <c r="E11" s="277" t="s">
        <v>214</v>
      </c>
      <c r="F11" s="278" t="s">
        <v>214</v>
      </c>
      <c r="G11" s="277" t="s">
        <v>214</v>
      </c>
      <c r="H11" s="278" t="s">
        <v>214</v>
      </c>
      <c r="I11" s="277" t="s">
        <v>214</v>
      </c>
      <c r="J11" s="278" t="s">
        <v>214</v>
      </c>
      <c r="K11" s="277" t="s">
        <v>214</v>
      </c>
      <c r="L11" s="278" t="s">
        <v>214</v>
      </c>
      <c r="M11" s="277">
        <v>77</v>
      </c>
      <c r="N11">
        <v>65</v>
      </c>
    </row>
    <row r="12" spans="1:14">
      <c r="A12" t="s">
        <v>217</v>
      </c>
    </row>
    <row r="13" spans="1:14">
      <c r="A13" t="s">
        <v>77</v>
      </c>
      <c r="C13">
        <v>568</v>
      </c>
      <c r="D13" s="278">
        <v>530</v>
      </c>
      <c r="E13" s="277" t="s">
        <v>214</v>
      </c>
      <c r="F13" s="278" t="s">
        <v>214</v>
      </c>
      <c r="G13" s="277" t="s">
        <v>214</v>
      </c>
      <c r="H13" s="278" t="s">
        <v>214</v>
      </c>
      <c r="I13" s="277" t="s">
        <v>214</v>
      </c>
      <c r="J13" s="278" t="s">
        <v>214</v>
      </c>
      <c r="K13" s="277" t="s">
        <v>214</v>
      </c>
      <c r="L13" s="278" t="s">
        <v>214</v>
      </c>
      <c r="M13" s="277">
        <v>568</v>
      </c>
      <c r="N13">
        <v>530</v>
      </c>
    </row>
    <row r="14" spans="1:14">
      <c r="A14" t="s">
        <v>218</v>
      </c>
    </row>
    <row r="15" spans="1:14" s="276" customFormat="1">
      <c r="A15" s="276" t="s">
        <v>79</v>
      </c>
      <c r="C15" s="276">
        <v>582045</v>
      </c>
      <c r="D15" s="276">
        <v>535210</v>
      </c>
      <c r="E15" s="276">
        <v>11934</v>
      </c>
      <c r="F15" s="276">
        <v>11414</v>
      </c>
      <c r="G15" s="276">
        <v>10692</v>
      </c>
      <c r="H15" s="276">
        <v>10206</v>
      </c>
      <c r="I15" s="276" t="s">
        <v>214</v>
      </c>
      <c r="J15" s="276" t="s">
        <v>214</v>
      </c>
      <c r="K15" s="276">
        <v>61</v>
      </c>
      <c r="L15" s="276">
        <v>46</v>
      </c>
      <c r="M15" s="277">
        <v>604732</v>
      </c>
      <c r="N15" s="276">
        <v>556876</v>
      </c>
    </row>
    <row r="16" spans="1:14">
      <c r="A16" t="s">
        <v>219</v>
      </c>
    </row>
    <row r="17" spans="1:14">
      <c r="A17" t="s">
        <v>220</v>
      </c>
      <c r="C17">
        <v>10</v>
      </c>
      <c r="D17" s="278">
        <v>6</v>
      </c>
      <c r="E17" s="277" t="s">
        <v>214</v>
      </c>
      <c r="F17" s="278" t="s">
        <v>214</v>
      </c>
      <c r="G17" s="277">
        <v>1</v>
      </c>
      <c r="H17" s="278">
        <v>1</v>
      </c>
      <c r="I17" s="277">
        <v>15239</v>
      </c>
      <c r="J17" s="278">
        <v>15230</v>
      </c>
      <c r="K17" s="277" t="s">
        <v>214</v>
      </c>
      <c r="L17" s="278" t="s">
        <v>214</v>
      </c>
      <c r="M17" s="277">
        <v>15250</v>
      </c>
      <c r="N17">
        <v>15237</v>
      </c>
    </row>
    <row r="18" spans="1:14">
      <c r="A18" t="s">
        <v>221</v>
      </c>
    </row>
    <row r="19" spans="1:14">
      <c r="A19" t="s">
        <v>222</v>
      </c>
      <c r="C19" t="s">
        <v>214</v>
      </c>
      <c r="D19" s="278" t="s">
        <v>214</v>
      </c>
      <c r="E19" s="277" t="s">
        <v>214</v>
      </c>
      <c r="F19" s="278" t="s">
        <v>214</v>
      </c>
      <c r="G19" s="277" t="s">
        <v>214</v>
      </c>
      <c r="H19" s="278" t="s">
        <v>214</v>
      </c>
      <c r="I19" s="277">
        <v>2838</v>
      </c>
      <c r="J19" s="278">
        <v>2833</v>
      </c>
      <c r="K19" s="277" t="s">
        <v>214</v>
      </c>
      <c r="L19" s="278" t="s">
        <v>214</v>
      </c>
      <c r="M19" s="277">
        <v>2838</v>
      </c>
      <c r="N19">
        <v>2833</v>
      </c>
    </row>
    <row r="20" spans="1:14">
      <c r="A20" t="s">
        <v>223</v>
      </c>
    </row>
    <row r="21" spans="1:14">
      <c r="A21" t="s">
        <v>224</v>
      </c>
      <c r="C21" t="s">
        <v>214</v>
      </c>
      <c r="D21" s="278" t="s">
        <v>214</v>
      </c>
      <c r="E21" s="277" t="s">
        <v>214</v>
      </c>
      <c r="F21" s="278" t="s">
        <v>214</v>
      </c>
      <c r="G21" s="277" t="s">
        <v>214</v>
      </c>
      <c r="H21" s="278" t="s">
        <v>214</v>
      </c>
      <c r="I21" s="277">
        <v>75</v>
      </c>
      <c r="J21" s="278">
        <v>75</v>
      </c>
      <c r="K21" s="277" t="s">
        <v>214</v>
      </c>
      <c r="L21" s="278" t="s">
        <v>214</v>
      </c>
      <c r="M21" s="277">
        <v>75</v>
      </c>
      <c r="N21">
        <v>75</v>
      </c>
    </row>
    <row r="22" spans="1:14">
      <c r="A22" t="s">
        <v>225</v>
      </c>
    </row>
    <row r="23" spans="1:14" s="276" customFormat="1">
      <c r="A23" s="276" t="s">
        <v>226</v>
      </c>
      <c r="B23" s="276" t="s">
        <v>227</v>
      </c>
      <c r="C23" s="276" t="s">
        <v>214</v>
      </c>
      <c r="D23" s="276" t="s">
        <v>214</v>
      </c>
      <c r="E23" s="276">
        <v>131</v>
      </c>
      <c r="F23" s="276">
        <v>131</v>
      </c>
      <c r="G23" s="276">
        <v>14</v>
      </c>
      <c r="H23" s="276">
        <v>14</v>
      </c>
      <c r="I23" s="276" t="s">
        <v>214</v>
      </c>
      <c r="J23" s="276" t="s">
        <v>214</v>
      </c>
      <c r="K23" s="276" t="s">
        <v>214</v>
      </c>
      <c r="L23" s="276" t="s">
        <v>214</v>
      </c>
      <c r="M23" s="277">
        <v>145</v>
      </c>
      <c r="N23" s="276">
        <v>145</v>
      </c>
    </row>
    <row r="24" spans="1:14">
      <c r="A24" t="s">
        <v>228</v>
      </c>
      <c r="B24" t="s">
        <v>229</v>
      </c>
      <c r="C24" t="s">
        <v>214</v>
      </c>
      <c r="D24" s="278" t="s">
        <v>214</v>
      </c>
      <c r="E24" s="277">
        <v>3828</v>
      </c>
      <c r="F24" s="278">
        <v>3825</v>
      </c>
      <c r="G24" s="277" t="s">
        <v>214</v>
      </c>
      <c r="H24" s="278" t="s">
        <v>214</v>
      </c>
      <c r="I24" s="277" t="s">
        <v>214</v>
      </c>
      <c r="J24" s="278" t="s">
        <v>214</v>
      </c>
      <c r="K24" s="277" t="s">
        <v>214</v>
      </c>
      <c r="L24" s="278" t="s">
        <v>214</v>
      </c>
      <c r="M24" s="277">
        <v>3828</v>
      </c>
      <c r="N24">
        <v>3825</v>
      </c>
    </row>
    <row r="25" spans="1:14">
      <c r="A25" t="s">
        <v>230</v>
      </c>
      <c r="B25" t="s">
        <v>227</v>
      </c>
      <c r="C25" t="s">
        <v>214</v>
      </c>
      <c r="D25" s="278" t="s">
        <v>214</v>
      </c>
      <c r="E25" s="277">
        <v>33</v>
      </c>
      <c r="F25" s="278">
        <v>32</v>
      </c>
      <c r="G25" s="277">
        <v>6</v>
      </c>
      <c r="H25" s="278">
        <v>6</v>
      </c>
      <c r="I25" s="277" t="s">
        <v>214</v>
      </c>
      <c r="J25" s="278" t="s">
        <v>214</v>
      </c>
      <c r="K25" s="277" t="s">
        <v>214</v>
      </c>
      <c r="L25" s="278" t="s">
        <v>214</v>
      </c>
      <c r="M25" s="277">
        <v>39</v>
      </c>
      <c r="N25">
        <v>38</v>
      </c>
    </row>
    <row r="26" spans="1:14">
      <c r="A26" t="s">
        <v>231</v>
      </c>
      <c r="B26" t="s">
        <v>229</v>
      </c>
      <c r="C26" t="s">
        <v>214</v>
      </c>
      <c r="D26" s="278" t="s">
        <v>214</v>
      </c>
      <c r="E26" s="277">
        <v>926</v>
      </c>
      <c r="F26" s="278">
        <v>910</v>
      </c>
      <c r="G26" s="277" t="s">
        <v>214</v>
      </c>
      <c r="H26" s="278" t="s">
        <v>214</v>
      </c>
      <c r="I26" s="277" t="s">
        <v>214</v>
      </c>
      <c r="J26" s="278" t="s">
        <v>214</v>
      </c>
      <c r="K26" s="277" t="s">
        <v>214</v>
      </c>
      <c r="L26" s="278" t="s">
        <v>214</v>
      </c>
      <c r="M26" s="277">
        <v>926</v>
      </c>
      <c r="N26">
        <v>910</v>
      </c>
    </row>
    <row r="27" spans="1:14">
      <c r="A27" t="s">
        <v>232</v>
      </c>
      <c r="B27" t="s">
        <v>227</v>
      </c>
      <c r="C27" t="s">
        <v>214</v>
      </c>
      <c r="D27" s="278" t="s">
        <v>214</v>
      </c>
      <c r="E27" s="277">
        <v>13</v>
      </c>
      <c r="F27" s="278">
        <v>13</v>
      </c>
      <c r="G27" s="277">
        <v>4</v>
      </c>
      <c r="H27" s="278">
        <v>4</v>
      </c>
      <c r="I27" s="277" t="s">
        <v>214</v>
      </c>
      <c r="J27" s="278" t="s">
        <v>214</v>
      </c>
      <c r="K27" s="277" t="s">
        <v>214</v>
      </c>
      <c r="L27" s="278" t="s">
        <v>214</v>
      </c>
      <c r="M27" s="277">
        <v>17</v>
      </c>
      <c r="N27">
        <v>17</v>
      </c>
    </row>
    <row r="28" spans="1:14">
      <c r="A28" t="s">
        <v>233</v>
      </c>
      <c r="B28" t="s">
        <v>229</v>
      </c>
      <c r="C28" t="s">
        <v>214</v>
      </c>
      <c r="D28" s="278" t="s">
        <v>214</v>
      </c>
      <c r="E28" s="277">
        <v>682</v>
      </c>
      <c r="F28" s="278">
        <v>663</v>
      </c>
      <c r="G28" s="277" t="s">
        <v>214</v>
      </c>
      <c r="H28" s="278" t="s">
        <v>214</v>
      </c>
      <c r="I28" s="277" t="s">
        <v>214</v>
      </c>
      <c r="J28" s="278" t="s">
        <v>214</v>
      </c>
      <c r="K28" s="277" t="s">
        <v>214</v>
      </c>
      <c r="L28" s="278" t="s">
        <v>214</v>
      </c>
      <c r="M28" s="277">
        <v>682</v>
      </c>
      <c r="N28">
        <v>663</v>
      </c>
    </row>
    <row r="29" spans="1:14">
      <c r="A29" t="s">
        <v>234</v>
      </c>
      <c r="B29" t="s">
        <v>227</v>
      </c>
      <c r="C29" t="s">
        <v>214</v>
      </c>
      <c r="D29" s="278" t="s">
        <v>214</v>
      </c>
      <c r="E29" s="277" t="s">
        <v>214</v>
      </c>
      <c r="F29" s="278" t="s">
        <v>214</v>
      </c>
      <c r="G29" s="277">
        <v>4</v>
      </c>
      <c r="H29" s="278">
        <v>4</v>
      </c>
      <c r="I29" s="277" t="s">
        <v>214</v>
      </c>
      <c r="J29" s="278" t="s">
        <v>214</v>
      </c>
      <c r="K29" s="277" t="s">
        <v>214</v>
      </c>
      <c r="L29" s="278" t="s">
        <v>214</v>
      </c>
      <c r="M29" s="277">
        <v>4</v>
      </c>
      <c r="N29">
        <v>4</v>
      </c>
    </row>
    <row r="30" spans="1:14">
      <c r="A30" t="s">
        <v>235</v>
      </c>
      <c r="B30" t="s">
        <v>229</v>
      </c>
      <c r="C30" t="s">
        <v>214</v>
      </c>
      <c r="D30" s="278" t="s">
        <v>214</v>
      </c>
      <c r="E30" s="277">
        <v>243</v>
      </c>
      <c r="F30" s="278">
        <v>241</v>
      </c>
      <c r="G30" s="277" t="s">
        <v>214</v>
      </c>
      <c r="H30" s="278" t="s">
        <v>214</v>
      </c>
      <c r="I30" s="277" t="s">
        <v>214</v>
      </c>
      <c r="J30" s="278" t="s">
        <v>214</v>
      </c>
      <c r="K30" s="277" t="s">
        <v>214</v>
      </c>
      <c r="L30" s="278" t="s">
        <v>214</v>
      </c>
      <c r="M30" s="277">
        <v>243</v>
      </c>
      <c r="N30">
        <v>241</v>
      </c>
    </row>
    <row r="31" spans="1:14">
      <c r="A31" t="s">
        <v>236</v>
      </c>
      <c r="B31" t="s">
        <v>227</v>
      </c>
      <c r="C31" t="s">
        <v>214</v>
      </c>
      <c r="D31" s="278" t="s">
        <v>214</v>
      </c>
      <c r="E31" s="277">
        <v>110</v>
      </c>
      <c r="F31" s="278">
        <v>106</v>
      </c>
      <c r="G31" s="277" t="s">
        <v>214</v>
      </c>
      <c r="H31" s="278" t="s">
        <v>214</v>
      </c>
      <c r="I31" s="277" t="s">
        <v>214</v>
      </c>
      <c r="J31" s="278" t="s">
        <v>214</v>
      </c>
      <c r="K31" s="277" t="s">
        <v>214</v>
      </c>
      <c r="L31" s="278" t="s">
        <v>214</v>
      </c>
      <c r="M31" s="277">
        <v>110</v>
      </c>
      <c r="N31">
        <v>106</v>
      </c>
    </row>
    <row r="32" spans="1:14">
      <c r="A32" t="s">
        <v>237</v>
      </c>
      <c r="B32" t="s">
        <v>229</v>
      </c>
      <c r="C32" t="s">
        <v>214</v>
      </c>
      <c r="D32" s="278" t="s">
        <v>214</v>
      </c>
      <c r="E32" s="277">
        <v>25</v>
      </c>
      <c r="F32" s="278">
        <v>25</v>
      </c>
      <c r="G32" s="277" t="s">
        <v>214</v>
      </c>
      <c r="H32" s="278" t="s">
        <v>214</v>
      </c>
      <c r="I32" s="277" t="s">
        <v>214</v>
      </c>
      <c r="J32" s="278" t="s">
        <v>214</v>
      </c>
      <c r="K32" s="277" t="s">
        <v>214</v>
      </c>
      <c r="L32" s="278" t="s">
        <v>214</v>
      </c>
      <c r="M32" s="277">
        <v>25</v>
      </c>
      <c r="N32">
        <v>25</v>
      </c>
    </row>
    <row r="33" spans="1:14">
      <c r="A33" t="s">
        <v>238</v>
      </c>
      <c r="B33" t="s">
        <v>227</v>
      </c>
      <c r="C33" t="s">
        <v>214</v>
      </c>
      <c r="D33" s="278" t="s">
        <v>214</v>
      </c>
      <c r="E33" s="277">
        <v>11</v>
      </c>
      <c r="F33" s="278">
        <v>11</v>
      </c>
      <c r="G33" s="277" t="s">
        <v>214</v>
      </c>
      <c r="H33" s="278" t="s">
        <v>214</v>
      </c>
      <c r="I33" s="277" t="s">
        <v>214</v>
      </c>
      <c r="J33" s="278" t="s">
        <v>214</v>
      </c>
      <c r="K33" s="277" t="s">
        <v>214</v>
      </c>
      <c r="L33" s="278" t="s">
        <v>214</v>
      </c>
      <c r="M33" s="277">
        <v>11</v>
      </c>
      <c r="N33">
        <v>11</v>
      </c>
    </row>
    <row r="34" spans="1:14">
      <c r="A34" t="s">
        <v>239</v>
      </c>
    </row>
    <row r="35" spans="1:14">
      <c r="A35" t="s">
        <v>240</v>
      </c>
      <c r="B35" t="s">
        <v>229</v>
      </c>
      <c r="C35" t="s">
        <v>214</v>
      </c>
      <c r="D35" s="278" t="s">
        <v>214</v>
      </c>
      <c r="E35" s="277">
        <v>129</v>
      </c>
      <c r="F35" s="278">
        <v>129</v>
      </c>
      <c r="G35" s="277" t="s">
        <v>214</v>
      </c>
      <c r="H35" s="278" t="s">
        <v>214</v>
      </c>
      <c r="I35" s="277" t="s">
        <v>214</v>
      </c>
      <c r="J35" s="278" t="s">
        <v>214</v>
      </c>
      <c r="K35" s="277" t="s">
        <v>214</v>
      </c>
      <c r="L35" s="278" t="s">
        <v>214</v>
      </c>
      <c r="M35" s="277">
        <v>129</v>
      </c>
      <c r="N35">
        <v>129</v>
      </c>
    </row>
    <row r="36" spans="1:14">
      <c r="A36" t="s">
        <v>241</v>
      </c>
      <c r="B36" t="s">
        <v>227</v>
      </c>
      <c r="C36" t="s">
        <v>214</v>
      </c>
      <c r="D36" s="278" t="s">
        <v>214</v>
      </c>
      <c r="E36" s="277">
        <v>6821</v>
      </c>
      <c r="F36" s="278">
        <v>6778</v>
      </c>
      <c r="G36" s="277">
        <v>9</v>
      </c>
      <c r="H36" s="278">
        <v>8</v>
      </c>
      <c r="I36" s="277" t="s">
        <v>214</v>
      </c>
      <c r="J36" s="278" t="s">
        <v>214</v>
      </c>
      <c r="K36" s="277" t="s">
        <v>214</v>
      </c>
      <c r="L36" s="278" t="s">
        <v>214</v>
      </c>
      <c r="M36" s="277">
        <v>6830</v>
      </c>
      <c r="N36">
        <v>6786</v>
      </c>
    </row>
    <row r="37" spans="1:14">
      <c r="A37" t="s">
        <v>242</v>
      </c>
      <c r="B37" t="s">
        <v>229</v>
      </c>
      <c r="C37" t="s">
        <v>214</v>
      </c>
      <c r="D37" s="278" t="s">
        <v>214</v>
      </c>
      <c r="E37" s="277">
        <v>116</v>
      </c>
      <c r="F37" s="278">
        <v>116</v>
      </c>
      <c r="G37" s="277" t="s">
        <v>214</v>
      </c>
      <c r="H37" s="278" t="s">
        <v>214</v>
      </c>
      <c r="I37" s="277" t="s">
        <v>214</v>
      </c>
      <c r="J37" s="278" t="s">
        <v>214</v>
      </c>
      <c r="K37" s="277" t="s">
        <v>214</v>
      </c>
      <c r="L37" s="278" t="s">
        <v>214</v>
      </c>
      <c r="M37" s="277">
        <v>116</v>
      </c>
      <c r="N37">
        <v>116</v>
      </c>
    </row>
    <row r="38" spans="1:14">
      <c r="A38" t="s">
        <v>243</v>
      </c>
      <c r="B38" t="s">
        <v>227</v>
      </c>
      <c r="C38" t="s">
        <v>214</v>
      </c>
      <c r="D38" s="278" t="s">
        <v>214</v>
      </c>
      <c r="E38" s="277">
        <v>652</v>
      </c>
      <c r="F38" s="278">
        <v>644</v>
      </c>
      <c r="G38" s="277">
        <v>2</v>
      </c>
      <c r="H38" s="278">
        <v>2</v>
      </c>
      <c r="I38" s="277" t="s">
        <v>214</v>
      </c>
      <c r="J38" s="278" t="s">
        <v>214</v>
      </c>
      <c r="K38" s="277" t="s">
        <v>214</v>
      </c>
      <c r="L38" s="278" t="s">
        <v>214</v>
      </c>
      <c r="M38" s="277">
        <v>654</v>
      </c>
      <c r="N38">
        <v>646</v>
      </c>
    </row>
    <row r="39" spans="1:14">
      <c r="A39" t="s">
        <v>244</v>
      </c>
      <c r="B39" t="s">
        <v>229</v>
      </c>
      <c r="C39" t="s">
        <v>214</v>
      </c>
      <c r="D39" s="278" t="s">
        <v>214</v>
      </c>
      <c r="E39" s="277">
        <v>31</v>
      </c>
      <c r="F39" s="278">
        <v>30</v>
      </c>
      <c r="G39" s="277" t="s">
        <v>214</v>
      </c>
      <c r="H39" s="278" t="s">
        <v>214</v>
      </c>
      <c r="I39" s="277" t="s">
        <v>214</v>
      </c>
      <c r="J39" s="278" t="s">
        <v>214</v>
      </c>
      <c r="K39" s="277" t="s">
        <v>214</v>
      </c>
      <c r="L39" s="278" t="s">
        <v>214</v>
      </c>
      <c r="M39" s="277">
        <v>31</v>
      </c>
      <c r="N39">
        <v>30</v>
      </c>
    </row>
    <row r="40" spans="1:14" s="277" customFormat="1">
      <c r="A40" s="277" t="s">
        <v>245</v>
      </c>
      <c r="C40" s="277" t="s">
        <v>214</v>
      </c>
      <c r="D40" s="278" t="s">
        <v>214</v>
      </c>
      <c r="E40" s="277">
        <v>1012</v>
      </c>
      <c r="F40" s="278">
        <v>1007</v>
      </c>
      <c r="G40" s="277" t="s">
        <v>214</v>
      </c>
      <c r="H40" s="278" t="s">
        <v>214</v>
      </c>
      <c r="I40" s="277">
        <v>3338</v>
      </c>
      <c r="J40" s="278">
        <v>3330</v>
      </c>
      <c r="K40" s="277" t="s">
        <v>214</v>
      </c>
      <c r="L40" s="278" t="s">
        <v>214</v>
      </c>
      <c r="M40" s="277">
        <v>4350</v>
      </c>
      <c r="N40" s="277">
        <v>4337</v>
      </c>
    </row>
    <row r="41" spans="1:14">
      <c r="A41" t="s">
        <v>246</v>
      </c>
    </row>
    <row r="42" spans="1:14">
      <c r="A42" t="s">
        <v>247</v>
      </c>
      <c r="C42" t="s">
        <v>214</v>
      </c>
      <c r="D42" s="278" t="s">
        <v>214</v>
      </c>
      <c r="E42" s="277">
        <v>2171</v>
      </c>
      <c r="F42" s="278">
        <v>2151</v>
      </c>
      <c r="G42" s="277">
        <v>6</v>
      </c>
      <c r="H42" s="278">
        <v>6</v>
      </c>
      <c r="I42" s="277">
        <v>981</v>
      </c>
      <c r="J42" s="278">
        <v>979</v>
      </c>
      <c r="K42" s="277" t="s">
        <v>214</v>
      </c>
      <c r="L42" s="278" t="s">
        <v>214</v>
      </c>
      <c r="M42" s="277">
        <v>3158</v>
      </c>
      <c r="N42">
        <v>3136</v>
      </c>
    </row>
    <row r="43" spans="1:14">
      <c r="A43" t="s">
        <v>149</v>
      </c>
    </row>
    <row r="44" spans="1:14" s="276" customFormat="1">
      <c r="A44" s="276" t="s">
        <v>248</v>
      </c>
      <c r="C44" s="276">
        <v>824</v>
      </c>
      <c r="D44" s="276">
        <v>728</v>
      </c>
      <c r="E44" s="276">
        <v>72348</v>
      </c>
      <c r="F44" s="276">
        <v>70652</v>
      </c>
      <c r="G44" s="276">
        <v>83</v>
      </c>
      <c r="H44" s="276">
        <v>72</v>
      </c>
      <c r="I44" s="276" t="s">
        <v>214</v>
      </c>
      <c r="J44" s="276" t="s">
        <v>214</v>
      </c>
      <c r="K44" s="276" t="s">
        <v>214</v>
      </c>
      <c r="L44" s="276" t="s">
        <v>214</v>
      </c>
      <c r="M44" s="277">
        <v>73255</v>
      </c>
      <c r="N44" s="276">
        <v>71452</v>
      </c>
    </row>
    <row r="45" spans="1:14">
      <c r="A45" t="s">
        <v>249</v>
      </c>
    </row>
    <row r="46" spans="1:14">
      <c r="A46" t="s">
        <v>250</v>
      </c>
      <c r="C46" t="s">
        <v>214</v>
      </c>
      <c r="D46" s="278" t="s">
        <v>214</v>
      </c>
      <c r="E46" s="277">
        <v>37200</v>
      </c>
      <c r="F46" s="278">
        <v>36279</v>
      </c>
      <c r="G46" s="277">
        <v>2</v>
      </c>
      <c r="H46" s="278" t="s">
        <v>214</v>
      </c>
      <c r="I46" s="277" t="s">
        <v>214</v>
      </c>
      <c r="J46" s="278" t="s">
        <v>214</v>
      </c>
      <c r="K46" s="277" t="s">
        <v>214</v>
      </c>
      <c r="L46" s="278" t="s">
        <v>214</v>
      </c>
      <c r="M46" s="277">
        <v>37202</v>
      </c>
      <c r="N46">
        <v>36279</v>
      </c>
    </row>
    <row r="47" spans="1:14">
      <c r="A47" t="s">
        <v>251</v>
      </c>
    </row>
    <row r="48" spans="1:14">
      <c r="A48" t="s">
        <v>252</v>
      </c>
      <c r="C48" t="s">
        <v>214</v>
      </c>
      <c r="D48" s="278" t="s">
        <v>214</v>
      </c>
      <c r="E48" s="277">
        <v>6319</v>
      </c>
      <c r="F48" s="278">
        <v>6167</v>
      </c>
      <c r="G48" s="277" t="s">
        <v>214</v>
      </c>
      <c r="H48" s="278" t="s">
        <v>214</v>
      </c>
      <c r="I48" s="277" t="s">
        <v>214</v>
      </c>
      <c r="J48" s="278" t="s">
        <v>214</v>
      </c>
      <c r="K48" s="277" t="s">
        <v>214</v>
      </c>
      <c r="L48" s="278" t="s">
        <v>214</v>
      </c>
      <c r="M48" s="277">
        <v>6319</v>
      </c>
      <c r="N48">
        <v>6167</v>
      </c>
    </row>
    <row r="49" spans="1:14">
      <c r="A49" t="s">
        <v>253</v>
      </c>
    </row>
    <row r="50" spans="1:14">
      <c r="A50" t="s">
        <v>254</v>
      </c>
      <c r="C50">
        <v>77</v>
      </c>
      <c r="D50" s="278">
        <v>58</v>
      </c>
      <c r="E50" s="277">
        <v>1510</v>
      </c>
      <c r="F50" s="278">
        <v>1395</v>
      </c>
      <c r="G50" s="277">
        <v>105</v>
      </c>
      <c r="H50" s="278">
        <v>97</v>
      </c>
      <c r="I50" s="277">
        <v>206</v>
      </c>
      <c r="J50" s="278">
        <v>154</v>
      </c>
      <c r="K50" s="277">
        <v>2</v>
      </c>
      <c r="L50" s="278">
        <v>2</v>
      </c>
      <c r="M50" s="277">
        <v>1900</v>
      </c>
      <c r="N50">
        <v>1706</v>
      </c>
    </row>
    <row r="51" spans="1:14">
      <c r="A51" t="s">
        <v>255</v>
      </c>
    </row>
    <row r="52" spans="1:14">
      <c r="A52" t="s">
        <v>256</v>
      </c>
      <c r="C52">
        <v>660089</v>
      </c>
      <c r="D52" s="278">
        <v>589721</v>
      </c>
      <c r="E52" s="277">
        <v>146245</v>
      </c>
      <c r="F52" s="278">
        <v>142719</v>
      </c>
      <c r="G52" s="277">
        <v>10972</v>
      </c>
      <c r="H52" s="278">
        <v>10454</v>
      </c>
      <c r="I52" s="277">
        <v>22677</v>
      </c>
      <c r="J52" s="278">
        <v>22601</v>
      </c>
      <c r="K52" s="277">
        <v>63</v>
      </c>
      <c r="L52" s="278">
        <v>48</v>
      </c>
      <c r="M52" s="277">
        <v>840046</v>
      </c>
      <c r="N52">
        <v>765543</v>
      </c>
    </row>
    <row r="53" spans="1:14">
      <c r="A53" t="s">
        <v>257</v>
      </c>
    </row>
    <row r="54" spans="1:14">
      <c r="A54" t="s">
        <v>258</v>
      </c>
      <c r="C54" t="s">
        <v>259</v>
      </c>
      <c r="G54" s="277" t="s">
        <v>182</v>
      </c>
      <c r="J54" s="278" t="s">
        <v>260</v>
      </c>
    </row>
    <row r="55" spans="1:14">
      <c r="C55" t="s">
        <v>261</v>
      </c>
      <c r="J55" s="278" t="s">
        <v>262</v>
      </c>
    </row>
    <row r="56" spans="1:14">
      <c r="C56" t="s">
        <v>263</v>
      </c>
      <c r="J56" s="278" t="s">
        <v>264</v>
      </c>
    </row>
    <row r="57" spans="1:14">
      <c r="C57" t="s">
        <v>265</v>
      </c>
      <c r="J57" s="278" t="s">
        <v>266</v>
      </c>
    </row>
    <row r="58" spans="1:14">
      <c r="C58" t="s">
        <v>267</v>
      </c>
      <c r="J58" s="278" t="s">
        <v>268</v>
      </c>
    </row>
    <row r="59" spans="1:14">
      <c r="C59" t="s">
        <v>269</v>
      </c>
      <c r="J59" s="278" t="s">
        <v>270</v>
      </c>
    </row>
    <row r="60" spans="1:14">
      <c r="A60" t="s">
        <v>271</v>
      </c>
      <c r="B60" t="s">
        <v>272</v>
      </c>
      <c r="F60" s="278" t="s">
        <v>273</v>
      </c>
      <c r="I60" s="277" t="s">
        <v>274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70B6B-C8C8-4ADD-BF79-D843DB50CA69}">
  <dimension ref="D16:L22"/>
  <sheetViews>
    <sheetView workbookViewId="0">
      <selection activeCell="D22" sqref="D22"/>
    </sheetView>
  </sheetViews>
  <sheetFormatPr defaultRowHeight="15"/>
  <sheetData>
    <row r="16" spans="4:12">
      <c r="D16">
        <v>2018</v>
      </c>
      <c r="J16">
        <v>88</v>
      </c>
      <c r="L16">
        <v>141</v>
      </c>
    </row>
    <row r="19" spans="4:5">
      <c r="D19">
        <f xml:space="preserve"> D16+J16+L16</f>
        <v>2247</v>
      </c>
      <c r="E19" t="s">
        <v>275</v>
      </c>
    </row>
    <row r="20" spans="4:5">
      <c r="D20">
        <f>ROUND(D19/8, 0)</f>
        <v>281</v>
      </c>
      <c r="E20" t="s">
        <v>276</v>
      </c>
    </row>
    <row r="21" spans="4:5">
      <c r="D21">
        <v>161</v>
      </c>
      <c r="E21" t="s">
        <v>277</v>
      </c>
    </row>
    <row r="22" spans="4:5">
      <c r="D22">
        <f>D20+D21</f>
        <v>442</v>
      </c>
      <c r="E22" t="s">
        <v>278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D3040-43DA-4589-A412-D4A060C9DFAA}">
  <dimension ref="A1:C3"/>
  <sheetViews>
    <sheetView workbookViewId="0">
      <selection activeCell="C2" sqref="C2"/>
    </sheetView>
  </sheetViews>
  <sheetFormatPr defaultRowHeight="15"/>
  <sheetData>
    <row r="1" spans="1:3">
      <c r="A1" s="273"/>
      <c r="B1" s="272" t="s">
        <v>279</v>
      </c>
      <c r="C1" s="272" t="s">
        <v>280</v>
      </c>
    </row>
    <row r="2" spans="1:3">
      <c r="A2" s="274" t="s">
        <v>281</v>
      </c>
      <c r="B2">
        <v>10656</v>
      </c>
      <c r="C2">
        <v>2592</v>
      </c>
    </row>
    <row r="3" spans="1:3">
      <c r="A3" s="274" t="s">
        <v>282</v>
      </c>
      <c r="B3">
        <v>174</v>
      </c>
      <c r="C3">
        <v>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5040B-F22D-402D-A914-5EFB35677971}">
  <dimension ref="B62:C65"/>
  <sheetViews>
    <sheetView topLeftCell="A37" workbookViewId="0">
      <selection activeCell="G68" sqref="G68"/>
    </sheetView>
  </sheetViews>
  <sheetFormatPr defaultRowHeight="15"/>
  <cols>
    <col min="2" max="2" width="11.140625" bestFit="1" customWidth="1"/>
  </cols>
  <sheetData>
    <row r="62" spans="2:3">
      <c r="B62" t="s">
        <v>283</v>
      </c>
    </row>
    <row r="64" spans="2:3">
      <c r="B64" s="284"/>
      <c r="C64">
        <v>2017</v>
      </c>
    </row>
    <row r="65" spans="3:3">
      <c r="C65">
        <f xml:space="preserve"> 28+98</f>
        <v>126</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A6DA-A885-424D-BDDD-546158B022C1}">
  <dimension ref="A1:N29"/>
  <sheetViews>
    <sheetView workbookViewId="0">
      <selection activeCell="A15" sqref="A15"/>
    </sheetView>
  </sheetViews>
  <sheetFormatPr defaultRowHeight="15"/>
  <cols>
    <col min="1" max="1" width="21.28515625" customWidth="1"/>
  </cols>
  <sheetData>
    <row r="1" spans="1:14">
      <c r="C1" t="s">
        <v>205</v>
      </c>
      <c r="D1" t="s">
        <v>206</v>
      </c>
      <c r="E1" t="s">
        <v>207</v>
      </c>
      <c r="F1" t="s">
        <v>208</v>
      </c>
      <c r="G1" t="s">
        <v>209</v>
      </c>
      <c r="H1" t="s">
        <v>95</v>
      </c>
    </row>
    <row r="2" spans="1:14">
      <c r="A2" t="s">
        <v>284</v>
      </c>
      <c r="C2">
        <f>'Vehicle Fuel Type'!C9+'Vehicle Fuel Type'!C11+'Vehicle Fuel Type'!C13</f>
        <v>77133</v>
      </c>
      <c r="E2">
        <f>'Vehicle Fuel Type'!G9</f>
        <v>44</v>
      </c>
    </row>
    <row r="3" spans="1:14">
      <c r="A3" t="s">
        <v>285</v>
      </c>
      <c r="B3" t="s">
        <v>286</v>
      </c>
      <c r="C3">
        <f>'Vehicle Fuel Type'!C17</f>
        <v>10</v>
      </c>
      <c r="E3">
        <f>'Vehicle Fuel Type'!G17</f>
        <v>1</v>
      </c>
      <c r="F3">
        <f>'Vehicle Fuel Type'!I17+'Vehicle Fuel Type'!I19+'Vehicle Fuel Type'!I21</f>
        <v>18152</v>
      </c>
    </row>
    <row r="4" spans="1:14">
      <c r="A4" t="s">
        <v>287</v>
      </c>
      <c r="C4">
        <f>'Vehicle Fuel Type'!C15</f>
        <v>582045</v>
      </c>
      <c r="D4">
        <f>'Vehicle Fuel Type'!E15</f>
        <v>11934</v>
      </c>
      <c r="E4">
        <f>'Vehicle Fuel Type'!G15+'Vehicle Fuel Type'!G17</f>
        <v>10693</v>
      </c>
      <c r="G4">
        <f>'Vehicle Fuel Type'!K15</f>
        <v>61</v>
      </c>
    </row>
    <row r="5" spans="1:14">
      <c r="A5" t="s">
        <v>288</v>
      </c>
      <c r="D5">
        <f>SUM('Vehicle Fuel Type'!E23:E42)</f>
        <v>16934</v>
      </c>
      <c r="E5">
        <f>SUM('Vehicle Fuel Type'!G23:G42)</f>
        <v>45</v>
      </c>
      <c r="F5">
        <f>SUM('Vehicle Fuel Type'!I23:I42)</f>
        <v>4319</v>
      </c>
      <c r="N5" s="317"/>
    </row>
    <row r="6" spans="1:14">
      <c r="A6" t="s">
        <v>289</v>
      </c>
      <c r="C6">
        <f>'Vehicle Fuel Type'!C44</f>
        <v>824</v>
      </c>
      <c r="D6">
        <f>'Vehicle Fuel Type'!E44</f>
        <v>72348</v>
      </c>
      <c r="E6">
        <f>'Vehicle Fuel Type'!G44</f>
        <v>83</v>
      </c>
    </row>
    <row r="7" spans="1:14">
      <c r="A7" s="281" t="s">
        <v>290</v>
      </c>
      <c r="B7" s="281"/>
      <c r="C7" s="281">
        <f>'Vehicle Fuel Type'!C50</f>
        <v>77</v>
      </c>
      <c r="D7" s="281">
        <f>'Vehicle Fuel Type'!E46+'Vehicle Fuel Type'!E48+'Vehicle Fuel Type'!E50</f>
        <v>45029</v>
      </c>
      <c r="E7" s="281">
        <f>'Vehicle Fuel Type'!G50</f>
        <v>105</v>
      </c>
      <c r="F7" s="281">
        <f>'Vehicle Fuel Type'!I50</f>
        <v>206</v>
      </c>
      <c r="G7" s="281">
        <f>'Vehicle Fuel Type'!K50</f>
        <v>2</v>
      </c>
      <c r="H7" s="280"/>
      <c r="I7" s="280"/>
    </row>
    <row r="8" spans="1:14">
      <c r="A8" s="277" t="s">
        <v>291</v>
      </c>
      <c r="H8" s="277">
        <f>Ships!B28</f>
        <v>10684</v>
      </c>
    </row>
    <row r="9" spans="1:14">
      <c r="A9" t="s">
        <v>292</v>
      </c>
      <c r="H9">
        <f>Air!C19</f>
        <v>174</v>
      </c>
    </row>
    <row r="10" spans="1:14">
      <c r="A10" t="s">
        <v>293</v>
      </c>
      <c r="H10">
        <f>Ships!B33</f>
        <v>2592</v>
      </c>
    </row>
    <row r="11" spans="1:14">
      <c r="A11" t="s">
        <v>294</v>
      </c>
      <c r="H11">
        <f>Air!C4</f>
        <v>20</v>
      </c>
    </row>
    <row r="13" spans="1:14">
      <c r="A13" t="s">
        <v>295</v>
      </c>
    </row>
    <row r="15" spans="1:14">
      <c r="A15" t="s">
        <v>296</v>
      </c>
    </row>
    <row r="19" spans="1:8">
      <c r="C19" t="s">
        <v>205</v>
      </c>
      <c r="D19" t="s">
        <v>206</v>
      </c>
      <c r="E19" t="s">
        <v>207</v>
      </c>
      <c r="F19" t="s">
        <v>208</v>
      </c>
      <c r="G19" t="s">
        <v>209</v>
      </c>
      <c r="H19" t="s">
        <v>95</v>
      </c>
    </row>
    <row r="20" spans="1:8">
      <c r="A20" t="s">
        <v>284</v>
      </c>
      <c r="C20">
        <v>77133</v>
      </c>
      <c r="E20">
        <v>34</v>
      </c>
    </row>
    <row r="21" spans="1:8">
      <c r="A21" t="s">
        <v>285</v>
      </c>
      <c r="B21" t="s">
        <v>286</v>
      </c>
      <c r="F21">
        <v>18138</v>
      </c>
    </row>
    <row r="22" spans="1:8">
      <c r="A22" t="s">
        <v>287</v>
      </c>
      <c r="C22">
        <v>535216</v>
      </c>
      <c r="D22">
        <v>11414</v>
      </c>
      <c r="E22">
        <v>10207</v>
      </c>
      <c r="G22">
        <v>46</v>
      </c>
    </row>
    <row r="23" spans="1:8">
      <c r="A23" t="s">
        <v>288</v>
      </c>
      <c r="D23">
        <v>16812</v>
      </c>
      <c r="E23">
        <v>44</v>
      </c>
      <c r="F23">
        <v>4309</v>
      </c>
    </row>
    <row r="24" spans="1:8">
      <c r="A24" t="s">
        <v>289</v>
      </c>
      <c r="C24">
        <v>728</v>
      </c>
      <c r="D24">
        <v>70652</v>
      </c>
      <c r="E24">
        <v>72</v>
      </c>
    </row>
    <row r="25" spans="1:8">
      <c r="A25" t="s">
        <v>290</v>
      </c>
      <c r="C25">
        <v>58</v>
      </c>
      <c r="D25">
        <v>43841</v>
      </c>
      <c r="E25">
        <v>97</v>
      </c>
      <c r="F25">
        <v>154</v>
      </c>
      <c r="G25">
        <v>2</v>
      </c>
    </row>
    <row r="26" spans="1:8">
      <c r="A26" t="s">
        <v>291</v>
      </c>
      <c r="H26">
        <v>10684</v>
      </c>
    </row>
    <row r="27" spans="1:8">
      <c r="A27" t="s">
        <v>292</v>
      </c>
      <c r="H27">
        <v>174</v>
      </c>
    </row>
    <row r="28" spans="1:8">
      <c r="A28" t="s">
        <v>293</v>
      </c>
      <c r="H28">
        <v>2592</v>
      </c>
    </row>
    <row r="29" spans="1:8">
      <c r="A29" t="s">
        <v>294</v>
      </c>
      <c r="H29">
        <v>20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EA66-2305-4768-AA40-0867C39AEC3B}">
  <dimension ref="A1:I33"/>
  <sheetViews>
    <sheetView workbookViewId="0">
      <selection activeCell="A36" sqref="A36"/>
    </sheetView>
  </sheetViews>
  <sheetFormatPr defaultRowHeight="15"/>
  <cols>
    <col min="1" max="1" width="36.140625" customWidth="1"/>
    <col min="2" max="2" width="16" style="3" customWidth="1"/>
    <col min="3" max="3" width="14.42578125" style="288" customWidth="1"/>
  </cols>
  <sheetData>
    <row r="1" spans="1:9">
      <c r="A1" s="272" t="s">
        <v>297</v>
      </c>
      <c r="B1" s="286" t="s">
        <v>298</v>
      </c>
      <c r="C1" s="287" t="s">
        <v>299</v>
      </c>
    </row>
    <row r="2" spans="1:9">
      <c r="A2" t="s">
        <v>300</v>
      </c>
      <c r="B2" s="3">
        <v>75</v>
      </c>
      <c r="C2" s="288" t="s">
        <v>301</v>
      </c>
      <c r="D2" s="292" t="s">
        <v>302</v>
      </c>
      <c r="E2" s="292"/>
      <c r="F2" s="292"/>
      <c r="G2" s="292"/>
      <c r="H2" s="292"/>
      <c r="I2" s="292" t="s">
        <v>43</v>
      </c>
    </row>
    <row r="3" spans="1:9">
      <c r="A3" t="s">
        <v>303</v>
      </c>
      <c r="B3" s="3">
        <v>132</v>
      </c>
      <c r="C3" s="289" t="s">
        <v>301</v>
      </c>
    </row>
    <row r="4" spans="1:9">
      <c r="A4" t="s">
        <v>304</v>
      </c>
      <c r="B4" s="3">
        <v>16</v>
      </c>
      <c r="C4" s="288" t="s">
        <v>305</v>
      </c>
    </row>
    <row r="5" spans="1:9">
      <c r="A5" t="s">
        <v>306</v>
      </c>
      <c r="B5" s="3">
        <v>190</v>
      </c>
      <c r="C5" s="288" t="s">
        <v>305</v>
      </c>
    </row>
    <row r="6" spans="1:9">
      <c r="A6" t="s">
        <v>307</v>
      </c>
      <c r="B6" s="3">
        <v>28</v>
      </c>
      <c r="C6" s="288" t="s">
        <v>305</v>
      </c>
    </row>
    <row r="7" spans="1:9">
      <c r="A7" t="s">
        <v>308</v>
      </c>
      <c r="B7" s="3">
        <v>3</v>
      </c>
      <c r="C7" s="288" t="s">
        <v>305</v>
      </c>
    </row>
    <row r="8" spans="1:9">
      <c r="A8" t="s">
        <v>309</v>
      </c>
      <c r="B8" s="3">
        <v>98</v>
      </c>
      <c r="C8" s="288" t="s">
        <v>305</v>
      </c>
    </row>
    <row r="9" spans="1:9">
      <c r="A9" t="s">
        <v>310</v>
      </c>
      <c r="B9" s="3">
        <v>13</v>
      </c>
      <c r="C9" s="288" t="s">
        <v>305</v>
      </c>
    </row>
    <row r="10" spans="1:9">
      <c r="A10" t="s">
        <v>311</v>
      </c>
      <c r="B10" s="3">
        <v>1</v>
      </c>
      <c r="C10" s="288" t="s">
        <v>305</v>
      </c>
    </row>
    <row r="11" spans="1:9">
      <c r="A11" t="s">
        <v>312</v>
      </c>
      <c r="B11" s="3">
        <v>161</v>
      </c>
      <c r="C11" s="288" t="s">
        <v>305</v>
      </c>
    </row>
    <row r="12" spans="1:9">
      <c r="A12" t="s">
        <v>313</v>
      </c>
      <c r="B12" s="3">
        <v>23</v>
      </c>
      <c r="C12" s="288" t="s">
        <v>305</v>
      </c>
    </row>
    <row r="13" spans="1:9">
      <c r="A13" t="s">
        <v>314</v>
      </c>
      <c r="B13" s="3">
        <v>80</v>
      </c>
      <c r="C13" s="288" t="s">
        <v>305</v>
      </c>
    </row>
    <row r="14" spans="1:9">
      <c r="A14" t="s">
        <v>315</v>
      </c>
      <c r="B14" s="3">
        <v>29</v>
      </c>
      <c r="C14" s="288" t="s">
        <v>301</v>
      </c>
    </row>
    <row r="15" spans="1:9">
      <c r="A15" t="s">
        <v>316</v>
      </c>
      <c r="B15" s="3">
        <v>73</v>
      </c>
      <c r="C15" s="288" t="s">
        <v>301</v>
      </c>
    </row>
    <row r="16" spans="1:9">
      <c r="A16" t="s">
        <v>317</v>
      </c>
      <c r="B16" s="3">
        <v>19</v>
      </c>
      <c r="C16" s="288" t="s">
        <v>301</v>
      </c>
    </row>
    <row r="17" spans="1:3">
      <c r="A17" t="s">
        <v>318</v>
      </c>
      <c r="B17" s="3">
        <v>299</v>
      </c>
      <c r="C17" s="288" t="s">
        <v>301</v>
      </c>
    </row>
    <row r="18" spans="1:3">
      <c r="A18" t="s">
        <v>319</v>
      </c>
      <c r="B18" s="3">
        <v>30</v>
      </c>
      <c r="C18" s="288" t="s">
        <v>305</v>
      </c>
    </row>
    <row r="19" spans="1:3">
      <c r="A19" t="s">
        <v>320</v>
      </c>
      <c r="B19" s="3">
        <v>1949</v>
      </c>
      <c r="C19" s="288" t="s">
        <v>305</v>
      </c>
    </row>
    <row r="20" spans="1:3">
      <c r="A20" t="s">
        <v>321</v>
      </c>
      <c r="B20" s="3">
        <v>780</v>
      </c>
      <c r="C20" s="288" t="s">
        <v>322</v>
      </c>
    </row>
    <row r="21" spans="1:3">
      <c r="A21" t="s">
        <v>323</v>
      </c>
      <c r="B21" s="3">
        <v>2709</v>
      </c>
      <c r="C21" s="288" t="s">
        <v>322</v>
      </c>
    </row>
    <row r="22" spans="1:3">
      <c r="A22" t="s">
        <v>324</v>
      </c>
      <c r="B22" s="3">
        <v>6459</v>
      </c>
      <c r="C22" s="288" t="s">
        <v>322</v>
      </c>
    </row>
    <row r="23" spans="1:3">
      <c r="A23" t="s">
        <v>325</v>
      </c>
      <c r="B23" s="3">
        <v>109</v>
      </c>
      <c r="C23" s="288" t="s">
        <v>326</v>
      </c>
    </row>
    <row r="24" spans="1:3">
      <c r="A24" s="290" t="s">
        <v>95</v>
      </c>
      <c r="B24" s="291">
        <f>SUM(B2:B23)</f>
        <v>13276</v>
      </c>
    </row>
    <row r="26" spans="1:3">
      <c r="A26" t="s">
        <v>327</v>
      </c>
    </row>
    <row r="28" spans="1:3">
      <c r="A28" t="s">
        <v>328</v>
      </c>
      <c r="B28" s="3">
        <f>SUM(B20:B22,B14:B17,B2:B3,B23)</f>
        <v>10684</v>
      </c>
    </row>
    <row r="29" spans="1:3">
      <c r="A29" t="s">
        <v>329</v>
      </c>
      <c r="B29" s="3">
        <f>SUM(B18:B19,B4:B13)</f>
        <v>2592</v>
      </c>
    </row>
    <row r="30" spans="1:3">
      <c r="A30" t="s">
        <v>330</v>
      </c>
      <c r="B30" s="3">
        <f>SUM(B20:B22)</f>
        <v>9948</v>
      </c>
    </row>
    <row r="31" spans="1:3">
      <c r="A31" t="s">
        <v>331</v>
      </c>
      <c r="B31" s="3">
        <f>SUM(B14:B17,B2:B3)</f>
        <v>627</v>
      </c>
    </row>
    <row r="32" spans="1:3">
      <c r="A32" t="s">
        <v>332</v>
      </c>
      <c r="B32" s="3">
        <f>B23</f>
        <v>109</v>
      </c>
    </row>
    <row r="33" spans="1:2">
      <c r="A33" t="s">
        <v>333</v>
      </c>
      <c r="B33" s="3">
        <f>SUM(B18:B19,B4:B13)</f>
        <v>2592</v>
      </c>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tabColor theme="3"/>
  </sheetPr>
  <dimension ref="A1:H7"/>
  <sheetViews>
    <sheetView workbookViewId="0">
      <selection sqref="A1: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s>
  <sheetData>
    <row r="1" spans="1:8">
      <c r="B1" s="5" t="s">
        <v>334</v>
      </c>
      <c r="C1" s="5" t="s">
        <v>335</v>
      </c>
      <c r="D1" s="5" t="s">
        <v>336</v>
      </c>
      <c r="E1" s="5" t="s">
        <v>337</v>
      </c>
      <c r="F1" s="5" t="s">
        <v>338</v>
      </c>
      <c r="G1" t="s">
        <v>347</v>
      </c>
      <c r="H1" t="s">
        <v>348</v>
      </c>
    </row>
    <row r="2" spans="1:8">
      <c r="A2" s="1" t="s">
        <v>339</v>
      </c>
      <c r="B2" s="6">
        <f>'Fuel Type'!E4</f>
        <v>10693</v>
      </c>
      <c r="C2">
        <v>0</v>
      </c>
      <c r="D2" s="6">
        <f>'Fuel Type'!C4</f>
        <v>582045</v>
      </c>
      <c r="E2" s="6">
        <f>'Fuel Type'!D4</f>
        <v>11934</v>
      </c>
      <c r="F2" s="7">
        <f>'Fuel Type'!G4</f>
        <v>61</v>
      </c>
      <c r="G2" s="6">
        <f>'Fuel Type'!F3</f>
        <v>18152</v>
      </c>
      <c r="H2">
        <v>0</v>
      </c>
    </row>
    <row r="3" spans="1:8">
      <c r="A3" s="1" t="s">
        <v>340</v>
      </c>
      <c r="B3" s="7">
        <f>'Fuel Type'!E5</f>
        <v>45</v>
      </c>
      <c r="C3">
        <v>0</v>
      </c>
      <c r="D3" s="8">
        <v>0</v>
      </c>
      <c r="E3" s="6">
        <f>'Fuel Type'!D5</f>
        <v>16934</v>
      </c>
      <c r="F3" s="8">
        <v>0</v>
      </c>
      <c r="G3" s="7">
        <f>'Fuel Type'!F5</f>
        <v>4319</v>
      </c>
      <c r="H3">
        <v>0</v>
      </c>
    </row>
    <row r="4" spans="1:8">
      <c r="A4" s="1" t="s">
        <v>12</v>
      </c>
      <c r="B4" s="319">
        <v>0</v>
      </c>
      <c r="C4" s="318">
        <v>0</v>
      </c>
      <c r="D4" s="319">
        <v>0</v>
      </c>
      <c r="E4" s="319">
        <v>0</v>
      </c>
      <c r="F4" s="319">
        <v>0</v>
      </c>
      <c r="G4" s="319">
        <v>0</v>
      </c>
      <c r="H4" s="318">
        <v>0</v>
      </c>
    </row>
    <row r="5" spans="1:8">
      <c r="A5" s="1" t="s">
        <v>341</v>
      </c>
      <c r="B5" s="8">
        <v>0</v>
      </c>
      <c r="C5">
        <v>0</v>
      </c>
      <c r="D5" s="8">
        <v>0</v>
      </c>
      <c r="E5" s="8">
        <v>0</v>
      </c>
      <c r="F5" s="8">
        <v>0</v>
      </c>
      <c r="G5" s="8">
        <v>0</v>
      </c>
      <c r="H5">
        <v>0</v>
      </c>
    </row>
    <row r="6" spans="1:8">
      <c r="A6" s="1" t="s">
        <v>342</v>
      </c>
      <c r="B6" s="8">
        <v>0</v>
      </c>
      <c r="C6">
        <v>0</v>
      </c>
      <c r="D6" s="8">
        <v>0</v>
      </c>
      <c r="E6" s="8">
        <v>0</v>
      </c>
      <c r="F6" s="8">
        <v>0</v>
      </c>
      <c r="G6" s="8">
        <v>0</v>
      </c>
      <c r="H6">
        <v>0</v>
      </c>
    </row>
    <row r="7" spans="1:8">
      <c r="A7" s="1" t="s">
        <v>343</v>
      </c>
      <c r="B7" s="7">
        <f>'Fuel Type'!E2</f>
        <v>44</v>
      </c>
      <c r="C7">
        <v>0</v>
      </c>
      <c r="D7" s="7">
        <f>'Fuel Type'!C2</f>
        <v>77133</v>
      </c>
      <c r="E7" s="8">
        <v>0</v>
      </c>
      <c r="F7" s="8">
        <v>0</v>
      </c>
      <c r="G7" s="8">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theme="3"/>
  </sheetPr>
  <dimension ref="A1:H7"/>
  <sheetViews>
    <sheetView tabSelected="1" workbookViewId="0">
      <selection activeCell="E21" sqref="E2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s>
  <sheetData>
    <row r="1" spans="1:8">
      <c r="B1" s="5" t="s">
        <v>334</v>
      </c>
      <c r="C1" s="5" t="s">
        <v>335</v>
      </c>
      <c r="D1" s="5" t="s">
        <v>336</v>
      </c>
      <c r="E1" s="5" t="s">
        <v>337</v>
      </c>
      <c r="F1" s="5" t="s">
        <v>338</v>
      </c>
      <c r="G1" t="s">
        <v>347</v>
      </c>
      <c r="H1" t="s">
        <v>348</v>
      </c>
    </row>
    <row r="2" spans="1:8">
      <c r="A2" s="1" t="s">
        <v>339</v>
      </c>
      <c r="B2">
        <f>'Fuel Type'!E6</f>
        <v>83</v>
      </c>
      <c r="C2">
        <v>0</v>
      </c>
      <c r="D2" s="277">
        <f>'Fuel Type'!C6</f>
        <v>824</v>
      </c>
      <c r="E2">
        <f>'Fuel Type'!D6</f>
        <v>72348</v>
      </c>
      <c r="F2" s="4">
        <f>'Fuel Type'!G6</f>
        <v>0</v>
      </c>
      <c r="G2" s="4">
        <f>'Fuel Type'!F6</f>
        <v>0</v>
      </c>
      <c r="H2">
        <v>0</v>
      </c>
    </row>
    <row r="3" spans="1:8">
      <c r="A3" s="1" t="s">
        <v>340</v>
      </c>
      <c r="B3">
        <f>'Fuel Type'!E7</f>
        <v>105</v>
      </c>
      <c r="C3">
        <v>0</v>
      </c>
      <c r="D3" s="277">
        <f>'Fuel Type'!C7</f>
        <v>77</v>
      </c>
      <c r="E3">
        <f>'Fuel Type'!D7</f>
        <v>45029</v>
      </c>
      <c r="F3" s="277">
        <f>'Fuel Type'!G7</f>
        <v>2</v>
      </c>
      <c r="G3" s="277">
        <f>'Fuel Type'!F7</f>
        <v>206</v>
      </c>
      <c r="H3">
        <v>0</v>
      </c>
    </row>
    <row r="4" spans="1:8">
      <c r="A4" s="1" t="s">
        <v>12</v>
      </c>
      <c r="B4" s="318">
        <v>0</v>
      </c>
      <c r="C4" s="318">
        <v>0</v>
      </c>
      <c r="D4" s="318">
        <v>0</v>
      </c>
      <c r="E4" s="318">
        <v>0</v>
      </c>
      <c r="F4" s="318">
        <v>0</v>
      </c>
      <c r="G4" s="318">
        <v>0</v>
      </c>
      <c r="H4" s="318">
        <v>0</v>
      </c>
    </row>
    <row r="5" spans="1:8">
      <c r="A5" s="1" t="s">
        <v>341</v>
      </c>
      <c r="B5" s="318">
        <v>0</v>
      </c>
      <c r="C5" s="318">
        <v>0</v>
      </c>
      <c r="D5" s="318">
        <v>0</v>
      </c>
      <c r="E5" s="318">
        <v>0</v>
      </c>
      <c r="F5" s="318">
        <v>0</v>
      </c>
      <c r="G5" s="318">
        <v>0</v>
      </c>
      <c r="H5" s="318">
        <v>0</v>
      </c>
    </row>
    <row r="6" spans="1:8">
      <c r="A6" s="1" t="s">
        <v>342</v>
      </c>
      <c r="B6" s="4">
        <v>0</v>
      </c>
      <c r="C6">
        <v>0</v>
      </c>
      <c r="D6" s="4">
        <v>0</v>
      </c>
      <c r="E6" s="4">
        <v>0</v>
      </c>
      <c r="F6" s="4">
        <v>0</v>
      </c>
      <c r="G6" s="4">
        <v>0</v>
      </c>
      <c r="H6">
        <v>0</v>
      </c>
    </row>
    <row r="7" spans="1:8">
      <c r="A7" s="1" t="s">
        <v>343</v>
      </c>
      <c r="B7" s="4">
        <f>'Fuel Type'!E3</f>
        <v>1</v>
      </c>
      <c r="C7">
        <v>0</v>
      </c>
      <c r="D7" s="4">
        <f>'Fuel Type'!C3</f>
        <v>10</v>
      </c>
      <c r="E7" s="4">
        <v>0</v>
      </c>
      <c r="F7" s="4">
        <v>0</v>
      </c>
      <c r="G7" s="277">
        <f>'Fuel Type'!F3</f>
        <v>18152</v>
      </c>
      <c r="H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D1FC1-2C22-4F54-A2D3-DCC05B71068D}">
  <dimension ref="A1:A3"/>
  <sheetViews>
    <sheetView workbookViewId="0"/>
  </sheetViews>
  <sheetFormatPr defaultRowHeight="15"/>
  <sheetData>
    <row r="1" spans="1:1">
      <c r="A1" s="275" t="s">
        <v>344</v>
      </c>
    </row>
    <row r="2" spans="1:1">
      <c r="A2" s="275" t="s">
        <v>345</v>
      </c>
    </row>
    <row r="3" spans="1:1">
      <c r="A3" s="275" t="s">
        <v>346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85E96-17D1-4573-9BB9-257F82ADD374}">
  <dimension ref="A1:C19"/>
  <sheetViews>
    <sheetView topLeftCell="A8" workbookViewId="0">
      <selection activeCell="G16" sqref="G16"/>
    </sheetView>
  </sheetViews>
  <sheetFormatPr defaultRowHeight="15"/>
  <sheetData>
    <row r="1" spans="1:3">
      <c r="A1" t="s">
        <v>55</v>
      </c>
    </row>
    <row r="2" spans="1:3">
      <c r="A2" t="s">
        <v>56</v>
      </c>
      <c r="C2">
        <v>6</v>
      </c>
    </row>
    <row r="3" spans="1:3">
      <c r="A3" t="s">
        <v>57</v>
      </c>
      <c r="C3">
        <v>14</v>
      </c>
    </row>
    <row r="4" spans="1:3">
      <c r="C4" s="1">
        <f>SUM(C2:C3)</f>
        <v>20</v>
      </c>
    </row>
    <row r="6" spans="1:3">
      <c r="A6" t="s">
        <v>58</v>
      </c>
    </row>
    <row r="7" spans="1:3">
      <c r="A7" t="s">
        <v>59</v>
      </c>
      <c r="C7">
        <v>5</v>
      </c>
    </row>
    <row r="8" spans="1:3">
      <c r="A8" t="s">
        <v>60</v>
      </c>
      <c r="C8">
        <v>12</v>
      </c>
    </row>
    <row r="9" spans="1:3">
      <c r="A9" t="s">
        <v>61</v>
      </c>
      <c r="C9">
        <v>53</v>
      </c>
    </row>
    <row r="10" spans="1:3">
      <c r="A10" t="s">
        <v>62</v>
      </c>
      <c r="C10">
        <v>35</v>
      </c>
    </row>
    <row r="11" spans="1:3">
      <c r="A11" t="s">
        <v>63</v>
      </c>
      <c r="C11">
        <v>22</v>
      </c>
    </row>
    <row r="12" spans="1:3">
      <c r="C12" s="1">
        <f>SUM(C7:C11)</f>
        <v>127</v>
      </c>
    </row>
    <row r="13" spans="1:3">
      <c r="A13" t="s">
        <v>64</v>
      </c>
    </row>
    <row r="14" spans="1:3">
      <c r="A14" t="s">
        <v>65</v>
      </c>
      <c r="C14">
        <v>15</v>
      </c>
    </row>
    <row r="15" spans="1:3">
      <c r="A15" t="s">
        <v>66</v>
      </c>
      <c r="C15">
        <v>8</v>
      </c>
    </row>
    <row r="16" spans="1:3">
      <c r="A16" t="s">
        <v>67</v>
      </c>
      <c r="C16">
        <v>24</v>
      </c>
    </row>
    <row r="17" spans="1:3">
      <c r="C17" s="1">
        <f>SUM(C14:C16)</f>
        <v>47</v>
      </c>
    </row>
    <row r="19" spans="1:3">
      <c r="A19" s="1" t="s">
        <v>68</v>
      </c>
      <c r="B19" s="1"/>
      <c r="C19" s="1">
        <f>C12+C17</f>
        <v>174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E8BE-9BD9-42EB-911D-8EC294582099}">
  <sheetPr codeName="Module___1"/>
  <dimension ref="A1:Y58"/>
  <sheetViews>
    <sheetView topLeftCell="D1" zoomScale="120" zoomScaleNormal="120" workbookViewId="0">
      <selection activeCell="D43" sqref="D43:K47"/>
    </sheetView>
  </sheetViews>
  <sheetFormatPr defaultRowHeight="12.75"/>
  <cols>
    <col min="1" max="1" width="6.7109375" style="11" customWidth="1"/>
    <col min="2" max="2" width="5.7109375" style="11" customWidth="1"/>
    <col min="3" max="3" width="4.7109375" style="11" customWidth="1"/>
    <col min="4" max="4" width="3.7109375" style="11" customWidth="1"/>
    <col min="5" max="5" width="6.28515625" style="11" customWidth="1"/>
    <col min="6" max="6" width="6.7109375" style="11" customWidth="1"/>
    <col min="7" max="7" width="8.7109375" style="11" customWidth="1"/>
    <col min="8" max="8" width="6.7109375" style="11" customWidth="1"/>
    <col min="9" max="9" width="7.7109375" style="11" customWidth="1"/>
    <col min="10" max="10" width="6.28515625" style="11" customWidth="1"/>
    <col min="11" max="11" width="6.7109375" style="11" customWidth="1"/>
    <col min="12" max="13" width="4.7109375" style="11" customWidth="1"/>
    <col min="14" max="14" width="7.85546875" style="11" customWidth="1"/>
    <col min="15" max="15" width="8.42578125" style="11" customWidth="1"/>
    <col min="16" max="17" width="6.7109375" style="11" customWidth="1"/>
    <col min="18" max="18" width="8.7109375" style="11" customWidth="1"/>
    <col min="19" max="19" width="6.7109375" style="11" customWidth="1"/>
    <col min="20" max="20" width="7.7109375" style="11" customWidth="1"/>
    <col min="21" max="21" width="6.28515625" style="11" customWidth="1"/>
    <col min="22" max="22" width="6.7109375" style="11" customWidth="1"/>
    <col min="23" max="23" width="8.7109375" style="11" customWidth="1"/>
    <col min="24" max="24" width="6.7109375" style="11" customWidth="1"/>
    <col min="25" max="16384" width="9.140625" style="11"/>
  </cols>
  <sheetData>
    <row r="1" spans="1:24" ht="18" customHeight="1">
      <c r="A1" s="100" t="s">
        <v>69</v>
      </c>
      <c r="C1" s="99" t="s">
        <v>70</v>
      </c>
      <c r="D1" s="99"/>
      <c r="I1" s="99"/>
      <c r="O1" s="99"/>
    </row>
    <row r="2" spans="1:24" ht="18" customHeight="1">
      <c r="A2" s="98" t="s">
        <v>71</v>
      </c>
      <c r="C2" s="98" t="s">
        <v>72</v>
      </c>
      <c r="D2" s="98"/>
      <c r="I2" s="98"/>
      <c r="O2" s="98"/>
      <c r="S2" s="97"/>
      <c r="W2" s="323">
        <v>11</v>
      </c>
      <c r="X2" s="323"/>
    </row>
    <row r="3" spans="1:24" ht="6" customHeight="1">
      <c r="G3" s="96"/>
      <c r="H3" s="96"/>
      <c r="L3" s="96"/>
      <c r="M3" s="96"/>
      <c r="N3" s="96"/>
      <c r="R3" s="96"/>
      <c r="S3" s="96"/>
    </row>
    <row r="4" spans="1:24" s="12" customFormat="1" ht="12.75" customHeight="1">
      <c r="A4" s="95"/>
      <c r="B4" s="94"/>
      <c r="C4" s="324" t="s">
        <v>73</v>
      </c>
      <c r="D4" s="325"/>
      <c r="E4" s="325"/>
      <c r="F4" s="325"/>
      <c r="G4" s="325"/>
      <c r="H4" s="325"/>
      <c r="I4" s="325"/>
      <c r="J4" s="325"/>
      <c r="K4" s="325"/>
      <c r="L4" s="325"/>
      <c r="M4" s="325"/>
      <c r="N4" s="325"/>
      <c r="O4" s="325"/>
      <c r="P4" s="325"/>
      <c r="Q4" s="326"/>
      <c r="R4" s="325"/>
      <c r="S4" s="325"/>
      <c r="T4" s="325"/>
      <c r="U4" s="325"/>
      <c r="V4" s="326"/>
      <c r="W4" s="325"/>
      <c r="X4" s="327"/>
    </row>
    <row r="5" spans="1:24" s="12" customFormat="1" ht="12.75" customHeight="1">
      <c r="A5" s="93"/>
      <c r="B5" s="91"/>
      <c r="C5" s="328" t="s">
        <v>74</v>
      </c>
      <c r="D5" s="329"/>
      <c r="E5" s="329"/>
      <c r="F5" s="329"/>
      <c r="G5" s="329"/>
      <c r="H5" s="329"/>
      <c r="I5" s="329"/>
      <c r="J5" s="329"/>
      <c r="K5" s="329"/>
      <c r="L5" s="329"/>
      <c r="M5" s="329"/>
      <c r="N5" s="329"/>
      <c r="O5" s="329"/>
      <c r="P5" s="329"/>
      <c r="Q5" s="330"/>
      <c r="R5" s="329"/>
      <c r="S5" s="329"/>
      <c r="T5" s="329"/>
      <c r="U5" s="329"/>
      <c r="V5" s="330"/>
      <c r="W5" s="329"/>
      <c r="X5" s="331"/>
    </row>
    <row r="6" spans="1:24" s="12" customFormat="1" ht="12.75" customHeight="1">
      <c r="A6" s="92"/>
      <c r="B6" s="91"/>
      <c r="C6" s="332" t="s">
        <v>75</v>
      </c>
      <c r="D6" s="333"/>
      <c r="E6" s="333"/>
      <c r="F6" s="333"/>
      <c r="G6" s="333"/>
      <c r="H6" s="333"/>
      <c r="I6" s="334" t="s">
        <v>76</v>
      </c>
      <c r="J6" s="333"/>
      <c r="K6" s="333"/>
      <c r="L6" s="335" t="s">
        <v>77</v>
      </c>
      <c r="M6" s="333"/>
      <c r="N6" s="336"/>
      <c r="O6" s="334" t="s">
        <v>78</v>
      </c>
      <c r="P6" s="333"/>
      <c r="Q6" s="336"/>
      <c r="R6" s="335" t="s">
        <v>79</v>
      </c>
      <c r="S6" s="336"/>
      <c r="T6" s="324" t="s">
        <v>80</v>
      </c>
      <c r="U6" s="325"/>
      <c r="V6" s="326"/>
      <c r="W6" s="325"/>
      <c r="X6" s="327"/>
    </row>
    <row r="7" spans="1:24" s="12" customFormat="1" ht="12.75" customHeight="1">
      <c r="A7" s="87"/>
      <c r="B7" s="91"/>
      <c r="C7" s="328" t="s">
        <v>81</v>
      </c>
      <c r="D7" s="329"/>
      <c r="E7" s="329"/>
      <c r="F7" s="329"/>
      <c r="G7" s="329"/>
      <c r="H7" s="330"/>
      <c r="I7" s="338" t="s">
        <v>82</v>
      </c>
      <c r="J7" s="329"/>
      <c r="K7" s="329"/>
      <c r="L7" s="329"/>
      <c r="M7" s="329"/>
      <c r="N7" s="330"/>
      <c r="O7" s="338" t="s">
        <v>83</v>
      </c>
      <c r="P7" s="329"/>
      <c r="Q7" s="330"/>
      <c r="R7" s="329"/>
      <c r="S7" s="330"/>
      <c r="T7" s="328" t="s">
        <v>84</v>
      </c>
      <c r="U7" s="329"/>
      <c r="V7" s="330"/>
      <c r="W7" s="329"/>
      <c r="X7" s="331"/>
    </row>
    <row r="8" spans="1:24" s="12" customFormat="1" ht="12.75" customHeight="1">
      <c r="A8" s="87" t="s">
        <v>85</v>
      </c>
      <c r="B8" s="82"/>
      <c r="C8" s="324" t="s">
        <v>86</v>
      </c>
      <c r="D8" s="325"/>
      <c r="E8" s="325"/>
      <c r="F8" s="326"/>
      <c r="G8" s="89" t="s">
        <v>87</v>
      </c>
      <c r="H8" s="303" t="s">
        <v>88</v>
      </c>
      <c r="I8" s="341" t="s">
        <v>86</v>
      </c>
      <c r="J8" s="325"/>
      <c r="K8" s="325"/>
      <c r="L8" s="342" t="s">
        <v>87</v>
      </c>
      <c r="M8" s="343"/>
      <c r="N8" s="89" t="s">
        <v>88</v>
      </c>
      <c r="O8" s="341" t="s">
        <v>86</v>
      </c>
      <c r="P8" s="325"/>
      <c r="Q8" s="326"/>
      <c r="R8" s="90" t="s">
        <v>87</v>
      </c>
      <c r="S8" s="89" t="s">
        <v>88</v>
      </c>
      <c r="T8" s="324" t="s">
        <v>86</v>
      </c>
      <c r="U8" s="325"/>
      <c r="V8" s="326"/>
      <c r="W8" s="89" t="s">
        <v>87</v>
      </c>
      <c r="X8" s="88" t="s">
        <v>88</v>
      </c>
    </row>
    <row r="9" spans="1:24" s="12" customFormat="1" ht="12.75" customHeight="1">
      <c r="A9" s="87"/>
      <c r="B9" s="82"/>
      <c r="C9" s="328" t="s">
        <v>89</v>
      </c>
      <c r="D9" s="329"/>
      <c r="E9" s="329"/>
      <c r="F9" s="330"/>
      <c r="G9" s="301" t="s">
        <v>90</v>
      </c>
      <c r="H9" s="301" t="s">
        <v>90</v>
      </c>
      <c r="I9" s="338" t="s">
        <v>89</v>
      </c>
      <c r="J9" s="329"/>
      <c r="K9" s="329"/>
      <c r="L9" s="339" t="s">
        <v>90</v>
      </c>
      <c r="M9" s="340"/>
      <c r="N9" s="85" t="s">
        <v>90</v>
      </c>
      <c r="O9" s="338" t="s">
        <v>89</v>
      </c>
      <c r="P9" s="329"/>
      <c r="Q9" s="330"/>
      <c r="R9" s="86" t="s">
        <v>90</v>
      </c>
      <c r="S9" s="85" t="s">
        <v>90</v>
      </c>
      <c r="T9" s="328" t="s">
        <v>89</v>
      </c>
      <c r="U9" s="329"/>
      <c r="V9" s="330"/>
      <c r="W9" s="301" t="s">
        <v>90</v>
      </c>
      <c r="X9" s="84" t="s">
        <v>90</v>
      </c>
    </row>
    <row r="10" spans="1:24" s="12" customFormat="1" ht="12.75" customHeight="1">
      <c r="A10" s="83" t="s">
        <v>91</v>
      </c>
      <c r="B10" s="82"/>
      <c r="C10" s="324" t="s">
        <v>92</v>
      </c>
      <c r="D10" s="326"/>
      <c r="E10" s="77" t="s">
        <v>93</v>
      </c>
      <c r="F10" s="81" t="s">
        <v>94</v>
      </c>
      <c r="G10" s="76" t="s">
        <v>95</v>
      </c>
      <c r="H10" s="79" t="s">
        <v>95</v>
      </c>
      <c r="I10" s="80" t="s">
        <v>92</v>
      </c>
      <c r="J10" s="302" t="s">
        <v>93</v>
      </c>
      <c r="K10" s="302" t="s">
        <v>94</v>
      </c>
      <c r="L10" s="337" t="s">
        <v>95</v>
      </c>
      <c r="M10" s="336"/>
      <c r="N10" s="79" t="s">
        <v>95</v>
      </c>
      <c r="O10" s="80" t="s">
        <v>92</v>
      </c>
      <c r="P10" s="77" t="s">
        <v>93</v>
      </c>
      <c r="Q10" s="77" t="s">
        <v>94</v>
      </c>
      <c r="R10" s="298" t="s">
        <v>95</v>
      </c>
      <c r="S10" s="79" t="s">
        <v>95</v>
      </c>
      <c r="T10" s="78" t="s">
        <v>92</v>
      </c>
      <c r="U10" s="77" t="s">
        <v>93</v>
      </c>
      <c r="V10" s="77" t="s">
        <v>94</v>
      </c>
      <c r="W10" s="76" t="s">
        <v>95</v>
      </c>
      <c r="X10" s="75" t="s">
        <v>95</v>
      </c>
    </row>
    <row r="11" spans="1:24" s="12" customFormat="1" ht="12.75" customHeight="1">
      <c r="A11" s="74"/>
      <c r="B11" s="73"/>
      <c r="C11" s="328" t="s">
        <v>96</v>
      </c>
      <c r="D11" s="330"/>
      <c r="E11" s="297" t="s">
        <v>97</v>
      </c>
      <c r="F11" s="72" t="s">
        <v>84</v>
      </c>
      <c r="G11" s="305" t="s">
        <v>98</v>
      </c>
      <c r="H11" s="70" t="s">
        <v>99</v>
      </c>
      <c r="I11" s="297" t="s">
        <v>96</v>
      </c>
      <c r="J11" s="300" t="s">
        <v>97</v>
      </c>
      <c r="K11" s="300" t="s">
        <v>84</v>
      </c>
      <c r="L11" s="346" t="s">
        <v>98</v>
      </c>
      <c r="M11" s="347"/>
      <c r="N11" s="70" t="s">
        <v>99</v>
      </c>
      <c r="O11" s="297" t="s">
        <v>96</v>
      </c>
      <c r="P11" s="297" t="s">
        <v>97</v>
      </c>
      <c r="Q11" s="297" t="s">
        <v>84</v>
      </c>
      <c r="R11" s="71" t="s">
        <v>98</v>
      </c>
      <c r="S11" s="70" t="s">
        <v>99</v>
      </c>
      <c r="T11" s="69" t="s">
        <v>96</v>
      </c>
      <c r="U11" s="297" t="s">
        <v>97</v>
      </c>
      <c r="V11" s="297" t="s">
        <v>84</v>
      </c>
      <c r="W11" s="305" t="s">
        <v>98</v>
      </c>
      <c r="X11" s="68" t="s">
        <v>99</v>
      </c>
    </row>
    <row r="12" spans="1:24" s="56" customFormat="1" ht="6" customHeight="1">
      <c r="A12" s="67"/>
      <c r="B12" s="66"/>
      <c r="C12" s="65"/>
      <c r="D12" s="60"/>
      <c r="E12" s="60"/>
      <c r="F12" s="64"/>
      <c r="G12" s="59"/>
      <c r="H12" s="62"/>
      <c r="I12" s="63"/>
      <c r="J12" s="59"/>
      <c r="K12" s="59"/>
      <c r="L12" s="59"/>
      <c r="M12" s="63"/>
      <c r="N12" s="62"/>
      <c r="O12" s="60"/>
      <c r="P12" s="60"/>
      <c r="Q12" s="60"/>
      <c r="R12" s="63"/>
      <c r="S12" s="62"/>
      <c r="T12" s="61"/>
      <c r="U12" s="60"/>
      <c r="V12" s="60"/>
      <c r="W12" s="59"/>
      <c r="X12" s="58"/>
    </row>
    <row r="13" spans="1:24" s="56" customFormat="1" ht="10.5" customHeight="1">
      <c r="A13" s="54">
        <v>2013</v>
      </c>
      <c r="B13" s="57"/>
      <c r="C13" s="351">
        <v>4136</v>
      </c>
      <c r="D13" s="352"/>
      <c r="E13" s="49">
        <v>199</v>
      </c>
      <c r="F13" s="49">
        <v>4335</v>
      </c>
      <c r="G13" s="49">
        <v>60055</v>
      </c>
      <c r="H13" s="49">
        <v>41671</v>
      </c>
      <c r="I13" s="49">
        <v>1</v>
      </c>
      <c r="J13" s="49">
        <v>1</v>
      </c>
      <c r="K13" s="49">
        <v>2</v>
      </c>
      <c r="L13" s="353">
        <v>48</v>
      </c>
      <c r="M13" s="352"/>
      <c r="N13" s="49">
        <v>35</v>
      </c>
      <c r="O13" s="49">
        <v>21</v>
      </c>
      <c r="P13" s="49">
        <v>2</v>
      </c>
      <c r="Q13" s="49">
        <v>23</v>
      </c>
      <c r="R13" s="55">
        <v>77</v>
      </c>
      <c r="S13" s="49">
        <v>60</v>
      </c>
      <c r="T13" s="51">
        <v>4158</v>
      </c>
      <c r="U13" s="50">
        <v>202</v>
      </c>
      <c r="V13" s="50">
        <v>4360</v>
      </c>
      <c r="W13" s="49">
        <v>60180</v>
      </c>
      <c r="X13" s="48">
        <v>41766</v>
      </c>
    </row>
    <row r="14" spans="1:24" s="12" customFormat="1" ht="10.5" customHeight="1">
      <c r="A14" s="54">
        <v>2014</v>
      </c>
      <c r="B14" s="42"/>
      <c r="C14" s="351">
        <v>4814</v>
      </c>
      <c r="D14" s="352"/>
      <c r="E14" s="49">
        <v>261</v>
      </c>
      <c r="F14" s="49">
        <v>5075</v>
      </c>
      <c r="G14" s="49">
        <v>63684</v>
      </c>
      <c r="H14" s="49">
        <v>44294</v>
      </c>
      <c r="I14" s="49">
        <v>0</v>
      </c>
      <c r="J14" s="49">
        <v>6</v>
      </c>
      <c r="K14" s="49">
        <v>6</v>
      </c>
      <c r="L14" s="353">
        <v>52</v>
      </c>
      <c r="M14" s="352"/>
      <c r="N14" s="49">
        <v>36</v>
      </c>
      <c r="O14" s="49">
        <v>48</v>
      </c>
      <c r="P14" s="49">
        <v>5</v>
      </c>
      <c r="Q14" s="49">
        <v>53</v>
      </c>
      <c r="R14" s="55">
        <v>124</v>
      </c>
      <c r="S14" s="49">
        <v>107</v>
      </c>
      <c r="T14" s="51">
        <v>4862</v>
      </c>
      <c r="U14" s="50">
        <v>272</v>
      </c>
      <c r="V14" s="50">
        <v>5134</v>
      </c>
      <c r="W14" s="49">
        <v>63860</v>
      </c>
      <c r="X14" s="48">
        <v>44437</v>
      </c>
    </row>
    <row r="15" spans="1:24" s="12" customFormat="1" ht="10.5" customHeight="1">
      <c r="A15" s="54">
        <v>2015</v>
      </c>
      <c r="B15" s="42"/>
      <c r="C15" s="351">
        <v>5383</v>
      </c>
      <c r="D15" s="352"/>
      <c r="E15" s="49">
        <v>511</v>
      </c>
      <c r="F15" s="49">
        <v>5894</v>
      </c>
      <c r="G15" s="49">
        <v>68053</v>
      </c>
      <c r="H15" s="49">
        <v>47484</v>
      </c>
      <c r="I15" s="49">
        <v>4</v>
      </c>
      <c r="J15" s="49">
        <v>3</v>
      </c>
      <c r="K15" s="49">
        <v>7</v>
      </c>
      <c r="L15" s="353">
        <v>58</v>
      </c>
      <c r="M15" s="352"/>
      <c r="N15" s="49">
        <v>39</v>
      </c>
      <c r="O15" s="49">
        <v>133</v>
      </c>
      <c r="P15" s="49">
        <v>3</v>
      </c>
      <c r="Q15" s="49">
        <v>136</v>
      </c>
      <c r="R15" s="55">
        <v>257</v>
      </c>
      <c r="S15" s="49">
        <v>236</v>
      </c>
      <c r="T15" s="51">
        <v>5520</v>
      </c>
      <c r="U15" s="50">
        <v>517</v>
      </c>
      <c r="V15" s="50">
        <v>6037</v>
      </c>
      <c r="W15" s="49">
        <v>68368</v>
      </c>
      <c r="X15" s="48">
        <v>47759</v>
      </c>
    </row>
    <row r="16" spans="1:24" s="35" customFormat="1" ht="10.5" customHeight="1">
      <c r="A16" s="54">
        <v>2016</v>
      </c>
      <c r="B16" s="42"/>
      <c r="C16" s="351">
        <v>4960</v>
      </c>
      <c r="D16" s="352"/>
      <c r="E16" s="49">
        <v>441</v>
      </c>
      <c r="F16" s="49">
        <v>5401</v>
      </c>
      <c r="G16" s="49">
        <v>71875</v>
      </c>
      <c r="H16" s="49">
        <v>49817</v>
      </c>
      <c r="I16" s="49">
        <v>0</v>
      </c>
      <c r="J16" s="49">
        <v>9</v>
      </c>
      <c r="K16" s="49">
        <v>9</v>
      </c>
      <c r="L16" s="353">
        <v>67</v>
      </c>
      <c r="M16" s="352"/>
      <c r="N16" s="49">
        <v>47</v>
      </c>
      <c r="O16" s="49">
        <v>129</v>
      </c>
      <c r="P16" s="49">
        <v>5</v>
      </c>
      <c r="Q16" s="49">
        <v>134</v>
      </c>
      <c r="R16" s="55">
        <v>390</v>
      </c>
      <c r="S16" s="49">
        <v>363</v>
      </c>
      <c r="T16" s="51">
        <v>5089</v>
      </c>
      <c r="U16" s="50">
        <v>455</v>
      </c>
      <c r="V16" s="50">
        <v>5544</v>
      </c>
      <c r="W16" s="49">
        <v>72332</v>
      </c>
      <c r="X16" s="48">
        <v>50227</v>
      </c>
    </row>
    <row r="17" spans="1:24" s="35" customFormat="1" ht="10.5" customHeight="1">
      <c r="A17" s="54">
        <v>2017</v>
      </c>
      <c r="B17" s="42"/>
      <c r="C17" s="351">
        <v>5269</v>
      </c>
      <c r="D17" s="352"/>
      <c r="E17" s="49">
        <v>390</v>
      </c>
      <c r="F17" s="49">
        <v>5659</v>
      </c>
      <c r="G17" s="49">
        <v>75837</v>
      </c>
      <c r="H17" s="49">
        <v>52768</v>
      </c>
      <c r="I17" s="52">
        <v>2</v>
      </c>
      <c r="J17" s="52">
        <v>6</v>
      </c>
      <c r="K17" s="52">
        <v>8</v>
      </c>
      <c r="L17" s="353">
        <v>75</v>
      </c>
      <c r="M17" s="352"/>
      <c r="N17" s="49">
        <v>61</v>
      </c>
      <c r="O17" s="52">
        <v>131</v>
      </c>
      <c r="P17" s="52">
        <v>5</v>
      </c>
      <c r="Q17" s="49">
        <v>136</v>
      </c>
      <c r="R17" s="53">
        <v>526</v>
      </c>
      <c r="S17" s="52">
        <v>488</v>
      </c>
      <c r="T17" s="51">
        <v>5402</v>
      </c>
      <c r="U17" s="50">
        <v>401</v>
      </c>
      <c r="V17" s="50">
        <v>5803</v>
      </c>
      <c r="W17" s="49">
        <v>76438</v>
      </c>
      <c r="X17" s="48">
        <v>53317</v>
      </c>
    </row>
    <row r="18" spans="1:24" s="12" customFormat="1" ht="6" customHeight="1">
      <c r="A18" s="43"/>
      <c r="B18" s="42"/>
      <c r="C18" s="320"/>
      <c r="D18" s="321"/>
      <c r="E18" s="41"/>
      <c r="F18" s="41"/>
      <c r="G18" s="41"/>
      <c r="H18" s="41"/>
      <c r="I18" s="295"/>
      <c r="J18" s="295"/>
      <c r="K18" s="295"/>
      <c r="L18" s="322"/>
      <c r="M18" s="321"/>
      <c r="N18" s="41"/>
      <c r="O18" s="41"/>
      <c r="P18" s="41"/>
      <c r="Q18" s="41"/>
      <c r="R18" s="44"/>
      <c r="S18" s="41"/>
      <c r="T18" s="40"/>
      <c r="U18" s="39"/>
      <c r="V18" s="38"/>
      <c r="W18" s="41"/>
      <c r="X18" s="36"/>
    </row>
    <row r="19" spans="1:24" s="12" customFormat="1" ht="6" customHeight="1">
      <c r="A19" s="43"/>
      <c r="B19" s="42"/>
      <c r="C19" s="320"/>
      <c r="D19" s="321"/>
      <c r="E19" s="41"/>
      <c r="F19" s="41"/>
      <c r="G19" s="41"/>
      <c r="H19" s="41"/>
      <c r="I19" s="295"/>
      <c r="J19" s="295"/>
      <c r="K19" s="295"/>
      <c r="L19" s="322"/>
      <c r="M19" s="321"/>
      <c r="N19" s="41"/>
      <c r="O19" s="41"/>
      <c r="P19" s="41"/>
      <c r="Q19" s="41"/>
      <c r="R19" s="44"/>
      <c r="S19" s="41"/>
      <c r="T19" s="40"/>
      <c r="U19" s="39"/>
      <c r="V19" s="38"/>
      <c r="W19" s="41"/>
      <c r="X19" s="36"/>
    </row>
    <row r="20" spans="1:24" s="12" customFormat="1" ht="6" customHeight="1">
      <c r="A20" s="43"/>
      <c r="B20" s="42"/>
      <c r="C20" s="320"/>
      <c r="D20" s="321"/>
      <c r="E20" s="41"/>
      <c r="F20" s="41"/>
      <c r="G20" s="41"/>
      <c r="H20" s="41"/>
      <c r="I20" s="295"/>
      <c r="J20" s="295"/>
      <c r="K20" s="295"/>
      <c r="L20" s="322"/>
      <c r="M20" s="321"/>
      <c r="N20" s="41"/>
      <c r="O20" s="41"/>
      <c r="P20" s="41"/>
      <c r="Q20" s="41"/>
      <c r="R20" s="44"/>
      <c r="S20" s="41"/>
      <c r="T20" s="40"/>
      <c r="U20" s="39"/>
      <c r="V20" s="38"/>
      <c r="W20" s="41"/>
      <c r="X20" s="36"/>
    </row>
    <row r="21" spans="1:24" s="12" customFormat="1" ht="6" customHeight="1">
      <c r="A21" s="43"/>
      <c r="B21" s="42"/>
      <c r="C21" s="320"/>
      <c r="D21" s="321"/>
      <c r="E21" s="41"/>
      <c r="F21" s="41"/>
      <c r="G21" s="41"/>
      <c r="H21" s="41"/>
      <c r="I21" s="46"/>
      <c r="J21" s="46"/>
      <c r="K21" s="47"/>
      <c r="L21" s="322"/>
      <c r="M21" s="321"/>
      <c r="N21" s="41"/>
      <c r="O21" s="46"/>
      <c r="P21" s="46"/>
      <c r="Q21" s="46"/>
      <c r="R21" s="44"/>
      <c r="S21" s="41"/>
      <c r="T21" s="40"/>
      <c r="U21" s="46"/>
      <c r="V21" s="46"/>
      <c r="W21" s="41"/>
      <c r="X21" s="36"/>
    </row>
    <row r="22" spans="1:24" s="35" customFormat="1" ht="11.25" customHeight="1">
      <c r="A22" s="43">
        <v>2017</v>
      </c>
      <c r="B22" s="42">
        <v>6</v>
      </c>
      <c r="C22" s="320">
        <v>482</v>
      </c>
      <c r="D22" s="321"/>
      <c r="E22" s="41">
        <v>33</v>
      </c>
      <c r="F22" s="41">
        <v>515</v>
      </c>
      <c r="G22" s="41">
        <v>73666</v>
      </c>
      <c r="H22" s="41">
        <v>51109</v>
      </c>
      <c r="I22" s="295">
        <v>0</v>
      </c>
      <c r="J22" s="295">
        <v>1</v>
      </c>
      <c r="K22" s="295">
        <v>1</v>
      </c>
      <c r="L22" s="322">
        <v>71</v>
      </c>
      <c r="M22" s="321"/>
      <c r="N22" s="41">
        <v>52</v>
      </c>
      <c r="O22" s="41">
        <v>1</v>
      </c>
      <c r="P22" s="41">
        <v>1</v>
      </c>
      <c r="Q22" s="41">
        <v>2</v>
      </c>
      <c r="R22" s="37">
        <v>460</v>
      </c>
      <c r="S22" s="41">
        <v>435</v>
      </c>
      <c r="T22" s="40">
        <v>483</v>
      </c>
      <c r="U22" s="39">
        <v>35</v>
      </c>
      <c r="V22" s="38">
        <v>518</v>
      </c>
      <c r="W22" s="37">
        <v>74197</v>
      </c>
      <c r="X22" s="36">
        <v>51596</v>
      </c>
    </row>
    <row r="23" spans="1:24" s="35" customFormat="1" ht="11.25" customHeight="1">
      <c r="A23" s="43"/>
      <c r="B23" s="42">
        <v>7</v>
      </c>
      <c r="C23" s="320">
        <v>546</v>
      </c>
      <c r="D23" s="321"/>
      <c r="E23" s="41">
        <v>45</v>
      </c>
      <c r="F23" s="41">
        <v>591</v>
      </c>
      <c r="G23" s="41">
        <v>74103</v>
      </c>
      <c r="H23" s="41">
        <v>51453</v>
      </c>
      <c r="I23" s="295">
        <v>0</v>
      </c>
      <c r="J23" s="295">
        <v>0</v>
      </c>
      <c r="K23" s="295">
        <v>0</v>
      </c>
      <c r="L23" s="322">
        <v>71</v>
      </c>
      <c r="M23" s="321"/>
      <c r="N23" s="41">
        <v>52</v>
      </c>
      <c r="O23" s="41">
        <v>8</v>
      </c>
      <c r="P23" s="41">
        <v>0</v>
      </c>
      <c r="Q23" s="41">
        <v>8</v>
      </c>
      <c r="R23" s="37">
        <v>467</v>
      </c>
      <c r="S23" s="41">
        <v>442</v>
      </c>
      <c r="T23" s="40">
        <v>554</v>
      </c>
      <c r="U23" s="39">
        <v>45</v>
      </c>
      <c r="V23" s="38">
        <v>599</v>
      </c>
      <c r="W23" s="37">
        <v>74641</v>
      </c>
      <c r="X23" s="36">
        <v>51947</v>
      </c>
    </row>
    <row r="24" spans="1:24" s="35" customFormat="1" ht="11.25" customHeight="1">
      <c r="A24" s="43"/>
      <c r="B24" s="42">
        <v>8</v>
      </c>
      <c r="C24" s="320">
        <v>559</v>
      </c>
      <c r="D24" s="321"/>
      <c r="E24" s="41">
        <v>28</v>
      </c>
      <c r="F24" s="41">
        <v>587</v>
      </c>
      <c r="G24" s="41">
        <v>74523</v>
      </c>
      <c r="H24" s="41">
        <v>51788</v>
      </c>
      <c r="I24" s="295">
        <v>0</v>
      </c>
      <c r="J24" s="295">
        <v>0</v>
      </c>
      <c r="K24" s="295">
        <v>0</v>
      </c>
      <c r="L24" s="322">
        <v>71</v>
      </c>
      <c r="M24" s="321"/>
      <c r="N24" s="41">
        <v>52</v>
      </c>
      <c r="O24" s="41">
        <v>15</v>
      </c>
      <c r="P24" s="41">
        <v>0</v>
      </c>
      <c r="Q24" s="41">
        <v>15</v>
      </c>
      <c r="R24" s="37">
        <v>482</v>
      </c>
      <c r="S24" s="41">
        <v>449</v>
      </c>
      <c r="T24" s="40">
        <v>574</v>
      </c>
      <c r="U24" s="39">
        <v>28</v>
      </c>
      <c r="V24" s="38">
        <v>602</v>
      </c>
      <c r="W24" s="37">
        <v>75076</v>
      </c>
      <c r="X24" s="36">
        <v>52289</v>
      </c>
    </row>
    <row r="25" spans="1:24" s="35" customFormat="1" ht="11.25" customHeight="1">
      <c r="A25" s="43"/>
      <c r="B25" s="42">
        <v>9</v>
      </c>
      <c r="C25" s="320">
        <v>525</v>
      </c>
      <c r="D25" s="321"/>
      <c r="E25" s="41">
        <v>28</v>
      </c>
      <c r="F25" s="41">
        <v>553</v>
      </c>
      <c r="G25" s="41">
        <v>74940</v>
      </c>
      <c r="H25" s="41">
        <v>52079</v>
      </c>
      <c r="I25" s="295">
        <v>0</v>
      </c>
      <c r="J25" s="295">
        <v>3</v>
      </c>
      <c r="K25" s="295">
        <v>3</v>
      </c>
      <c r="L25" s="322">
        <v>74</v>
      </c>
      <c r="M25" s="321"/>
      <c r="N25" s="41">
        <v>57</v>
      </c>
      <c r="O25" s="41">
        <v>2</v>
      </c>
      <c r="P25" s="41">
        <v>0</v>
      </c>
      <c r="Q25" s="41">
        <v>2</v>
      </c>
      <c r="R25" s="37">
        <v>483</v>
      </c>
      <c r="S25" s="41">
        <v>452</v>
      </c>
      <c r="T25" s="40">
        <v>527</v>
      </c>
      <c r="U25" s="39">
        <v>31</v>
      </c>
      <c r="V25" s="38">
        <v>558</v>
      </c>
      <c r="W25" s="37">
        <v>75497</v>
      </c>
      <c r="X25" s="36">
        <v>52588</v>
      </c>
    </row>
    <row r="26" spans="1:24" s="35" customFormat="1" ht="11.25" customHeight="1">
      <c r="A26" s="43"/>
      <c r="B26" s="42">
        <v>10</v>
      </c>
      <c r="C26" s="320">
        <v>422</v>
      </c>
      <c r="D26" s="321"/>
      <c r="E26" s="41">
        <v>31</v>
      </c>
      <c r="F26" s="41">
        <v>453</v>
      </c>
      <c r="G26" s="41">
        <v>75236</v>
      </c>
      <c r="H26" s="41">
        <v>52331</v>
      </c>
      <c r="I26" s="295">
        <v>0</v>
      </c>
      <c r="J26" s="295">
        <v>0</v>
      </c>
      <c r="K26" s="295">
        <v>0</v>
      </c>
      <c r="L26" s="322">
        <v>74</v>
      </c>
      <c r="M26" s="321"/>
      <c r="N26" s="41">
        <v>55</v>
      </c>
      <c r="O26" s="41">
        <v>9</v>
      </c>
      <c r="P26" s="41">
        <v>1</v>
      </c>
      <c r="Q26" s="41">
        <v>10</v>
      </c>
      <c r="R26" s="37">
        <v>493</v>
      </c>
      <c r="S26" s="41">
        <v>452</v>
      </c>
      <c r="T26" s="40">
        <v>431</v>
      </c>
      <c r="U26" s="39">
        <v>32</v>
      </c>
      <c r="V26" s="38">
        <v>463</v>
      </c>
      <c r="W26" s="37">
        <v>75803</v>
      </c>
      <c r="X26" s="36">
        <v>52838</v>
      </c>
    </row>
    <row r="27" spans="1:24" s="35" customFormat="1" ht="11.25" customHeight="1">
      <c r="A27" s="43"/>
      <c r="B27" s="42">
        <v>11</v>
      </c>
      <c r="C27" s="320">
        <v>519</v>
      </c>
      <c r="D27" s="321"/>
      <c r="E27" s="41">
        <v>37</v>
      </c>
      <c r="F27" s="41">
        <v>556</v>
      </c>
      <c r="G27" s="41">
        <v>75627</v>
      </c>
      <c r="H27" s="41">
        <v>52652</v>
      </c>
      <c r="I27" s="295">
        <v>1</v>
      </c>
      <c r="J27" s="295">
        <v>0</v>
      </c>
      <c r="K27" s="295">
        <v>1</v>
      </c>
      <c r="L27" s="322">
        <v>75</v>
      </c>
      <c r="M27" s="321"/>
      <c r="N27" s="41">
        <v>57</v>
      </c>
      <c r="O27" s="41">
        <v>13</v>
      </c>
      <c r="P27" s="41">
        <v>0</v>
      </c>
      <c r="Q27" s="41">
        <v>13</v>
      </c>
      <c r="R27" s="37">
        <v>505</v>
      </c>
      <c r="S27" s="41">
        <v>467</v>
      </c>
      <c r="T27" s="40">
        <v>533</v>
      </c>
      <c r="U27" s="39">
        <v>37</v>
      </c>
      <c r="V27" s="38">
        <v>570</v>
      </c>
      <c r="W27" s="37">
        <v>76207</v>
      </c>
      <c r="X27" s="36">
        <v>53176</v>
      </c>
    </row>
    <row r="28" spans="1:24" s="35" customFormat="1" ht="11.25" customHeight="1">
      <c r="A28" s="45"/>
      <c r="B28" s="42">
        <v>12</v>
      </c>
      <c r="C28" s="320">
        <v>337</v>
      </c>
      <c r="D28" s="321"/>
      <c r="E28" s="41">
        <v>21</v>
      </c>
      <c r="F28" s="41">
        <v>358</v>
      </c>
      <c r="G28" s="41">
        <v>75837</v>
      </c>
      <c r="H28" s="41">
        <v>52768</v>
      </c>
      <c r="I28" s="295">
        <v>0</v>
      </c>
      <c r="J28" s="295">
        <v>0</v>
      </c>
      <c r="K28" s="295">
        <v>0</v>
      </c>
      <c r="L28" s="322">
        <v>75</v>
      </c>
      <c r="M28" s="321"/>
      <c r="N28" s="41">
        <v>61</v>
      </c>
      <c r="O28" s="41">
        <v>20</v>
      </c>
      <c r="P28" s="41">
        <v>0</v>
      </c>
      <c r="Q28" s="41">
        <v>20</v>
      </c>
      <c r="R28" s="37">
        <v>526</v>
      </c>
      <c r="S28" s="41">
        <v>488</v>
      </c>
      <c r="T28" s="40">
        <v>357</v>
      </c>
      <c r="U28" s="39">
        <v>21</v>
      </c>
      <c r="V28" s="38">
        <v>378</v>
      </c>
      <c r="W28" s="37">
        <v>76438</v>
      </c>
      <c r="X28" s="36">
        <v>53317</v>
      </c>
    </row>
    <row r="29" spans="1:24" s="35" customFormat="1" ht="6" customHeight="1">
      <c r="A29" s="45"/>
      <c r="B29" s="42"/>
      <c r="C29" s="293"/>
      <c r="D29" s="294"/>
      <c r="E29" s="41"/>
      <c r="F29" s="41"/>
      <c r="G29" s="37"/>
      <c r="H29" s="41"/>
      <c r="I29" s="295"/>
      <c r="J29" s="295"/>
      <c r="K29" s="295"/>
      <c r="L29" s="295"/>
      <c r="M29" s="294"/>
      <c r="N29" s="41"/>
      <c r="O29" s="37"/>
      <c r="P29" s="37"/>
      <c r="Q29" s="41"/>
      <c r="R29" s="44"/>
      <c r="S29" s="41"/>
      <c r="T29" s="40"/>
      <c r="U29" s="39"/>
      <c r="V29" s="38"/>
      <c r="W29" s="37"/>
      <c r="X29" s="36"/>
    </row>
    <row r="30" spans="1:24" s="35" customFormat="1" ht="11.25" customHeight="1">
      <c r="A30" s="43">
        <v>2018</v>
      </c>
      <c r="B30" s="42">
        <v>1</v>
      </c>
      <c r="C30" s="320">
        <v>382</v>
      </c>
      <c r="D30" s="321"/>
      <c r="E30" s="41">
        <v>28</v>
      </c>
      <c r="F30" s="41">
        <v>410</v>
      </c>
      <c r="G30" s="41">
        <v>76116</v>
      </c>
      <c r="H30" s="41">
        <v>53039</v>
      </c>
      <c r="I30" s="295">
        <v>1</v>
      </c>
      <c r="J30" s="295">
        <v>1</v>
      </c>
      <c r="K30" s="295">
        <v>2</v>
      </c>
      <c r="L30" s="322">
        <v>76</v>
      </c>
      <c r="M30" s="321"/>
      <c r="N30" s="41">
        <v>64</v>
      </c>
      <c r="O30" s="41">
        <v>18</v>
      </c>
      <c r="P30" s="41">
        <v>1</v>
      </c>
      <c r="Q30" s="41">
        <v>19</v>
      </c>
      <c r="R30" s="37">
        <v>544</v>
      </c>
      <c r="S30" s="41">
        <v>508</v>
      </c>
      <c r="T30" s="40">
        <v>401</v>
      </c>
      <c r="U30" s="39">
        <v>30</v>
      </c>
      <c r="V30" s="38">
        <v>431</v>
      </c>
      <c r="W30" s="37">
        <v>76736</v>
      </c>
      <c r="X30" s="36">
        <v>53611</v>
      </c>
    </row>
    <row r="31" spans="1:24" s="35" customFormat="1" ht="11.25" customHeight="1">
      <c r="A31" s="43"/>
      <c r="B31" s="42">
        <v>2</v>
      </c>
      <c r="C31" s="320">
        <v>249</v>
      </c>
      <c r="D31" s="321"/>
      <c r="E31" s="41">
        <v>25</v>
      </c>
      <c r="F31" s="41">
        <v>274</v>
      </c>
      <c r="G31" s="41">
        <v>76237</v>
      </c>
      <c r="H31" s="41">
        <v>53097</v>
      </c>
      <c r="I31" s="295">
        <v>0</v>
      </c>
      <c r="J31" s="295">
        <v>0</v>
      </c>
      <c r="K31" s="295">
        <v>0</v>
      </c>
      <c r="L31" s="322">
        <v>76</v>
      </c>
      <c r="M31" s="321"/>
      <c r="N31" s="41">
        <v>64</v>
      </c>
      <c r="O31" s="41">
        <v>7</v>
      </c>
      <c r="P31" s="41">
        <v>0</v>
      </c>
      <c r="Q31" s="41">
        <v>7</v>
      </c>
      <c r="R31" s="37">
        <v>550</v>
      </c>
      <c r="S31" s="41">
        <v>512</v>
      </c>
      <c r="T31" s="40">
        <v>256</v>
      </c>
      <c r="U31" s="39">
        <v>25</v>
      </c>
      <c r="V31" s="38">
        <v>281</v>
      </c>
      <c r="W31" s="37">
        <v>76863</v>
      </c>
      <c r="X31" s="36">
        <v>53673</v>
      </c>
    </row>
    <row r="32" spans="1:24" s="35" customFormat="1" ht="11.25" customHeight="1">
      <c r="A32" s="43"/>
      <c r="B32" s="42">
        <v>3</v>
      </c>
      <c r="C32" s="320">
        <v>421</v>
      </c>
      <c r="D32" s="321"/>
      <c r="E32" s="41">
        <v>28</v>
      </c>
      <c r="F32" s="41">
        <v>449</v>
      </c>
      <c r="G32" s="41">
        <v>76532</v>
      </c>
      <c r="H32" s="41">
        <v>53158</v>
      </c>
      <c r="I32" s="295">
        <v>1</v>
      </c>
      <c r="J32" s="295">
        <v>0</v>
      </c>
      <c r="K32" s="295">
        <v>1</v>
      </c>
      <c r="L32" s="322">
        <v>77</v>
      </c>
      <c r="M32" s="321"/>
      <c r="N32" s="41">
        <v>65</v>
      </c>
      <c r="O32" s="41">
        <v>17</v>
      </c>
      <c r="P32" s="41">
        <v>1</v>
      </c>
      <c r="Q32" s="41">
        <v>18</v>
      </c>
      <c r="R32" s="37">
        <v>568</v>
      </c>
      <c r="S32" s="41">
        <v>530</v>
      </c>
      <c r="T32" s="40">
        <v>439</v>
      </c>
      <c r="U32" s="39">
        <v>29</v>
      </c>
      <c r="V32" s="38">
        <v>468</v>
      </c>
      <c r="W32" s="37">
        <v>77177</v>
      </c>
      <c r="X32" s="36">
        <v>53753</v>
      </c>
    </row>
    <row r="33" spans="1:25" s="35" customFormat="1" ht="10.5" customHeight="1">
      <c r="A33" s="43"/>
      <c r="B33" s="42">
        <v>4</v>
      </c>
      <c r="C33" s="320">
        <v>489</v>
      </c>
      <c r="D33" s="321"/>
      <c r="E33" s="41">
        <v>24</v>
      </c>
      <c r="F33" s="41">
        <v>513</v>
      </c>
      <c r="G33" s="41">
        <v>76895</v>
      </c>
      <c r="H33" s="41">
        <v>53472</v>
      </c>
      <c r="I33" s="295">
        <v>0</v>
      </c>
      <c r="J33" s="295">
        <v>1</v>
      </c>
      <c r="K33" s="295">
        <v>1</v>
      </c>
      <c r="L33" s="322">
        <v>78</v>
      </c>
      <c r="M33" s="321"/>
      <c r="N33" s="41">
        <v>61</v>
      </c>
      <c r="O33" s="41">
        <v>13</v>
      </c>
      <c r="P33" s="41">
        <v>1</v>
      </c>
      <c r="Q33" s="41">
        <v>14</v>
      </c>
      <c r="R33" s="37">
        <v>583</v>
      </c>
      <c r="S33" s="41">
        <v>541</v>
      </c>
      <c r="T33" s="40">
        <v>502</v>
      </c>
      <c r="U33" s="39">
        <v>26</v>
      </c>
      <c r="V33" s="38">
        <v>528</v>
      </c>
      <c r="W33" s="37">
        <v>77556</v>
      </c>
      <c r="X33" s="36">
        <v>54074</v>
      </c>
    </row>
    <row r="34" spans="1:25" s="35" customFormat="1" ht="11.25" customHeight="1">
      <c r="A34" s="43"/>
      <c r="B34" s="42">
        <v>5</v>
      </c>
      <c r="C34" s="320">
        <v>448</v>
      </c>
      <c r="D34" s="321"/>
      <c r="E34" s="41">
        <v>26</v>
      </c>
      <c r="F34" s="41">
        <v>474</v>
      </c>
      <c r="G34" s="41">
        <v>77239</v>
      </c>
      <c r="H34" s="41">
        <v>53738</v>
      </c>
      <c r="I34" s="295">
        <v>1</v>
      </c>
      <c r="J34" s="295">
        <v>0</v>
      </c>
      <c r="K34" s="295">
        <v>1</v>
      </c>
      <c r="L34" s="322">
        <v>79</v>
      </c>
      <c r="M34" s="321"/>
      <c r="N34" s="41">
        <v>61</v>
      </c>
      <c r="O34" s="41">
        <v>3</v>
      </c>
      <c r="P34" s="41">
        <v>0</v>
      </c>
      <c r="Q34" s="41">
        <v>3</v>
      </c>
      <c r="R34" s="37">
        <v>586</v>
      </c>
      <c r="S34" s="41">
        <v>541</v>
      </c>
      <c r="T34" s="40">
        <v>452</v>
      </c>
      <c r="U34" s="39">
        <v>26</v>
      </c>
      <c r="V34" s="38">
        <v>478</v>
      </c>
      <c r="W34" s="37">
        <v>77904</v>
      </c>
      <c r="X34" s="36">
        <v>54340</v>
      </c>
    </row>
    <row r="35" spans="1:25" s="35" customFormat="1" ht="11.25" customHeight="1">
      <c r="A35" s="43"/>
      <c r="B35" s="42">
        <v>6</v>
      </c>
      <c r="C35" s="320">
        <v>439</v>
      </c>
      <c r="D35" s="321"/>
      <c r="E35" s="41">
        <v>21</v>
      </c>
      <c r="F35" s="41">
        <v>460</v>
      </c>
      <c r="G35" s="41">
        <v>77563</v>
      </c>
      <c r="H35" s="41">
        <v>53782</v>
      </c>
      <c r="I35" s="295">
        <v>0</v>
      </c>
      <c r="J35" s="295">
        <v>1</v>
      </c>
      <c r="K35" s="295">
        <v>1</v>
      </c>
      <c r="L35" s="322">
        <v>80</v>
      </c>
      <c r="M35" s="321"/>
      <c r="N35" s="41">
        <v>61</v>
      </c>
      <c r="O35" s="41">
        <v>14</v>
      </c>
      <c r="P35" s="41">
        <v>0</v>
      </c>
      <c r="Q35" s="41">
        <v>14</v>
      </c>
      <c r="R35" s="37">
        <v>600</v>
      </c>
      <c r="S35" s="41">
        <v>552</v>
      </c>
      <c r="T35" s="40">
        <v>453</v>
      </c>
      <c r="U35" s="39">
        <v>22</v>
      </c>
      <c r="V35" s="38">
        <v>475</v>
      </c>
      <c r="W35" s="37">
        <v>78243</v>
      </c>
      <c r="X35" s="36">
        <v>54395</v>
      </c>
    </row>
    <row r="36" spans="1:25" s="35" customFormat="1" ht="11.25" customHeight="1">
      <c r="A36" s="43"/>
      <c r="B36" s="42">
        <v>7</v>
      </c>
      <c r="C36" s="320">
        <v>383</v>
      </c>
      <c r="D36" s="321"/>
      <c r="E36" s="41">
        <v>20</v>
      </c>
      <c r="F36" s="41">
        <v>403</v>
      </c>
      <c r="G36" s="41">
        <v>77810</v>
      </c>
      <c r="H36" s="41">
        <v>53902</v>
      </c>
      <c r="I36" s="295">
        <v>0</v>
      </c>
      <c r="J36" s="295">
        <v>0</v>
      </c>
      <c r="K36" s="295">
        <v>0</v>
      </c>
      <c r="L36" s="322">
        <v>79</v>
      </c>
      <c r="M36" s="321"/>
      <c r="N36" s="41">
        <v>60</v>
      </c>
      <c r="O36" s="41">
        <v>19</v>
      </c>
      <c r="P36" s="41">
        <v>0</v>
      </c>
      <c r="Q36" s="41">
        <v>19</v>
      </c>
      <c r="R36" s="37">
        <v>618</v>
      </c>
      <c r="S36" s="41">
        <v>567</v>
      </c>
      <c r="T36" s="40">
        <v>402</v>
      </c>
      <c r="U36" s="39">
        <v>20</v>
      </c>
      <c r="V36" s="38">
        <v>422</v>
      </c>
      <c r="W36" s="37">
        <v>78507</v>
      </c>
      <c r="X36" s="36">
        <v>54529</v>
      </c>
    </row>
    <row r="37" spans="1:25" s="35" customFormat="1" ht="11.25" customHeight="1">
      <c r="A37" s="43"/>
      <c r="B37" s="42">
        <v>8</v>
      </c>
      <c r="C37" s="320">
        <v>440</v>
      </c>
      <c r="D37" s="321"/>
      <c r="E37" s="41">
        <v>35</v>
      </c>
      <c r="F37" s="41">
        <v>475</v>
      </c>
      <c r="G37" s="41">
        <v>78129</v>
      </c>
      <c r="H37" s="41">
        <v>54076</v>
      </c>
      <c r="I37" s="295">
        <v>0</v>
      </c>
      <c r="J37" s="295">
        <v>2</v>
      </c>
      <c r="K37" s="295">
        <v>2</v>
      </c>
      <c r="L37" s="322">
        <v>81</v>
      </c>
      <c r="M37" s="321"/>
      <c r="N37" s="41">
        <v>64</v>
      </c>
      <c r="O37" s="41">
        <v>17</v>
      </c>
      <c r="P37" s="41">
        <v>0</v>
      </c>
      <c r="Q37" s="41">
        <v>17</v>
      </c>
      <c r="R37" s="37">
        <v>636</v>
      </c>
      <c r="S37" s="41">
        <v>580</v>
      </c>
      <c r="T37" s="40">
        <v>457</v>
      </c>
      <c r="U37" s="39">
        <v>37</v>
      </c>
      <c r="V37" s="38">
        <v>494</v>
      </c>
      <c r="W37" s="37">
        <v>78846</v>
      </c>
      <c r="X37" s="36">
        <v>54720</v>
      </c>
    </row>
    <row r="38" spans="1:25" s="35" customFormat="1" ht="11.25" customHeight="1">
      <c r="A38" s="43"/>
      <c r="B38" s="42">
        <v>9</v>
      </c>
      <c r="C38" s="320">
        <v>359</v>
      </c>
      <c r="D38" s="321"/>
      <c r="E38" s="41">
        <v>27</v>
      </c>
      <c r="F38" s="41">
        <v>386</v>
      </c>
      <c r="G38" s="41">
        <v>78371</v>
      </c>
      <c r="H38" s="41">
        <v>53981</v>
      </c>
      <c r="I38" s="295">
        <v>0</v>
      </c>
      <c r="J38" s="295">
        <v>0</v>
      </c>
      <c r="K38" s="295">
        <v>0</v>
      </c>
      <c r="L38" s="322">
        <v>81</v>
      </c>
      <c r="M38" s="321"/>
      <c r="N38" s="41">
        <v>60</v>
      </c>
      <c r="O38" s="41">
        <v>10</v>
      </c>
      <c r="P38" s="41">
        <v>0</v>
      </c>
      <c r="Q38" s="41">
        <v>10</v>
      </c>
      <c r="R38" s="37">
        <v>646</v>
      </c>
      <c r="S38" s="41">
        <v>593</v>
      </c>
      <c r="T38" s="40">
        <v>369</v>
      </c>
      <c r="U38" s="39">
        <v>27</v>
      </c>
      <c r="V38" s="38">
        <v>396</v>
      </c>
      <c r="W38" s="37">
        <v>79098</v>
      </c>
      <c r="X38" s="36">
        <v>54634</v>
      </c>
    </row>
    <row r="39" spans="1:25" s="35" customFormat="1" ht="11.25" customHeight="1">
      <c r="A39" s="43"/>
      <c r="B39" s="42">
        <v>10</v>
      </c>
      <c r="C39" s="320">
        <v>445</v>
      </c>
      <c r="D39" s="321"/>
      <c r="E39" s="41">
        <v>32</v>
      </c>
      <c r="F39" s="41">
        <v>477</v>
      </c>
      <c r="G39" s="41">
        <v>78675</v>
      </c>
      <c r="H39" s="41">
        <v>54476</v>
      </c>
      <c r="I39" s="295">
        <v>0</v>
      </c>
      <c r="J39" s="295">
        <v>1</v>
      </c>
      <c r="K39" s="295">
        <v>1</v>
      </c>
      <c r="L39" s="322">
        <v>82</v>
      </c>
      <c r="M39" s="321"/>
      <c r="N39" s="41">
        <v>61</v>
      </c>
      <c r="O39" s="41">
        <v>12</v>
      </c>
      <c r="P39" s="41">
        <v>1</v>
      </c>
      <c r="Q39" s="41">
        <v>13</v>
      </c>
      <c r="R39" s="37">
        <v>659</v>
      </c>
      <c r="S39" s="41">
        <v>603</v>
      </c>
      <c r="T39" s="40">
        <v>457</v>
      </c>
      <c r="U39" s="39">
        <v>34</v>
      </c>
      <c r="V39" s="38">
        <v>491</v>
      </c>
      <c r="W39" s="37">
        <v>79416</v>
      </c>
      <c r="X39" s="36">
        <v>55140</v>
      </c>
    </row>
    <row r="40" spans="1:25" s="35" customFormat="1" ht="11.25" customHeight="1">
      <c r="A40" s="43"/>
      <c r="B40" s="42">
        <v>11</v>
      </c>
      <c r="C40" s="320">
        <v>462</v>
      </c>
      <c r="D40" s="321"/>
      <c r="E40" s="41">
        <v>33</v>
      </c>
      <c r="F40" s="41">
        <v>495</v>
      </c>
      <c r="G40" s="41">
        <v>79008</v>
      </c>
      <c r="H40" s="41">
        <v>54800</v>
      </c>
      <c r="I40" s="295">
        <v>0</v>
      </c>
      <c r="J40" s="295">
        <v>0</v>
      </c>
      <c r="K40" s="295">
        <v>0</v>
      </c>
      <c r="L40" s="322">
        <v>82</v>
      </c>
      <c r="M40" s="321"/>
      <c r="N40" s="41">
        <v>63</v>
      </c>
      <c r="O40" s="41">
        <v>9</v>
      </c>
      <c r="P40" s="41">
        <v>1</v>
      </c>
      <c r="Q40" s="41">
        <v>10</v>
      </c>
      <c r="R40" s="37">
        <v>669</v>
      </c>
      <c r="S40" s="41">
        <v>617</v>
      </c>
      <c r="T40" s="40">
        <v>471</v>
      </c>
      <c r="U40" s="39">
        <v>34</v>
      </c>
      <c r="V40" s="38">
        <v>505</v>
      </c>
      <c r="W40" s="37">
        <v>79759</v>
      </c>
      <c r="X40" s="270">
        <v>55480</v>
      </c>
      <c r="Y40" s="35" t="s">
        <v>100</v>
      </c>
    </row>
    <row r="41" spans="1:25" s="12" customFormat="1" ht="6" customHeight="1">
      <c r="A41" s="34"/>
      <c r="B41" s="33"/>
      <c r="C41" s="350"/>
      <c r="D41" s="349"/>
      <c r="E41" s="30"/>
      <c r="F41" s="30"/>
      <c r="G41" s="26"/>
      <c r="H41" s="30"/>
      <c r="I41" s="306"/>
      <c r="J41" s="306"/>
      <c r="K41" s="32"/>
      <c r="L41" s="348"/>
      <c r="M41" s="349"/>
      <c r="N41" s="30"/>
      <c r="O41" s="28"/>
      <c r="P41" s="28"/>
      <c r="Q41" s="27"/>
      <c r="R41" s="31"/>
      <c r="S41" s="30"/>
      <c r="T41" s="29"/>
      <c r="U41" s="28"/>
      <c r="V41" s="27"/>
      <c r="W41" s="26"/>
      <c r="X41" s="25"/>
    </row>
    <row r="42" spans="1:25" s="12" customFormat="1" ht="11.25" customHeight="1">
      <c r="C42" s="325"/>
      <c r="D42" s="325"/>
      <c r="G42" s="24"/>
      <c r="L42" s="325"/>
      <c r="M42" s="325"/>
    </row>
    <row r="43" spans="1:25" s="12" customFormat="1" ht="12.75" customHeight="1">
      <c r="A43" s="23" t="s">
        <v>101</v>
      </c>
      <c r="B43" s="344" t="s">
        <v>102</v>
      </c>
      <c r="C43" s="344"/>
      <c r="D43" s="344" t="s">
        <v>103</v>
      </c>
      <c r="E43" s="344"/>
      <c r="F43" s="344"/>
      <c r="G43" s="344"/>
      <c r="H43" s="344"/>
      <c r="I43" s="344"/>
      <c r="J43" s="344"/>
      <c r="K43" s="344"/>
      <c r="L43" s="14"/>
      <c r="M43" s="14"/>
      <c r="N43" s="22" t="s">
        <v>104</v>
      </c>
      <c r="O43" s="345" t="s">
        <v>105</v>
      </c>
      <c r="P43" s="345"/>
      <c r="Q43" s="345" t="s">
        <v>106</v>
      </c>
      <c r="R43" s="345"/>
      <c r="S43" s="345"/>
      <c r="T43" s="345"/>
      <c r="U43" s="345"/>
      <c r="V43" s="345"/>
      <c r="W43" s="345"/>
      <c r="X43" s="345"/>
    </row>
    <row r="44" spans="1:25" s="12" customFormat="1">
      <c r="A44" s="20"/>
      <c r="B44" s="21"/>
      <c r="D44" s="344"/>
      <c r="E44" s="344"/>
      <c r="F44" s="344"/>
      <c r="G44" s="344"/>
      <c r="H44" s="344"/>
      <c r="I44" s="344"/>
      <c r="J44" s="344"/>
      <c r="K44" s="344"/>
      <c r="L44" s="14"/>
      <c r="M44" s="14"/>
      <c r="N44" s="18"/>
      <c r="O44" s="345"/>
      <c r="P44" s="345"/>
      <c r="Q44" s="345"/>
      <c r="R44" s="345"/>
      <c r="S44" s="345"/>
      <c r="T44" s="345"/>
      <c r="U44" s="345"/>
      <c r="V44" s="345"/>
      <c r="W44" s="345"/>
      <c r="X44" s="345"/>
    </row>
    <row r="45" spans="1:25" s="12" customFormat="1">
      <c r="A45" s="20"/>
      <c r="D45" s="344"/>
      <c r="E45" s="344"/>
      <c r="F45" s="344"/>
      <c r="G45" s="344"/>
      <c r="H45" s="344"/>
      <c r="I45" s="344"/>
      <c r="J45" s="344"/>
      <c r="K45" s="344"/>
      <c r="L45" s="14"/>
      <c r="M45" s="14"/>
      <c r="N45" s="18"/>
      <c r="O45" s="18"/>
      <c r="P45" s="18"/>
      <c r="Q45" s="345"/>
      <c r="R45" s="345"/>
      <c r="S45" s="345"/>
      <c r="T45" s="345"/>
      <c r="U45" s="345"/>
      <c r="V45" s="345"/>
      <c r="W45" s="345"/>
      <c r="X45" s="345"/>
    </row>
    <row r="46" spans="1:25" s="12" customFormat="1">
      <c r="A46" s="20"/>
      <c r="D46" s="344"/>
      <c r="E46" s="344"/>
      <c r="F46" s="344"/>
      <c r="G46" s="344"/>
      <c r="H46" s="344"/>
      <c r="I46" s="344"/>
      <c r="J46" s="344"/>
      <c r="K46" s="344"/>
      <c r="L46" s="14"/>
      <c r="M46" s="14"/>
      <c r="N46" s="18"/>
      <c r="O46" s="18"/>
      <c r="P46" s="18"/>
      <c r="Q46" s="345"/>
      <c r="R46" s="345"/>
      <c r="S46" s="345"/>
      <c r="T46" s="345"/>
      <c r="U46" s="345"/>
      <c r="V46" s="345"/>
      <c r="W46" s="345"/>
      <c r="X46" s="345"/>
    </row>
    <row r="47" spans="1:25">
      <c r="A47" s="20"/>
      <c r="B47" s="12"/>
      <c r="C47" s="12"/>
      <c r="D47" s="344"/>
      <c r="E47" s="344"/>
      <c r="F47" s="344"/>
      <c r="G47" s="344"/>
      <c r="H47" s="344"/>
      <c r="I47" s="344"/>
      <c r="J47" s="344"/>
      <c r="K47" s="344"/>
      <c r="L47" s="12"/>
      <c r="M47" s="18"/>
      <c r="N47" s="18"/>
      <c r="O47" s="18"/>
      <c r="P47" s="18"/>
      <c r="Q47" s="345"/>
      <c r="R47" s="345"/>
      <c r="S47" s="345"/>
      <c r="T47" s="345"/>
      <c r="U47" s="345"/>
      <c r="V47" s="345"/>
      <c r="W47" s="345"/>
      <c r="X47" s="345"/>
    </row>
    <row r="48" spans="1:25">
      <c r="A48" s="12"/>
      <c r="B48" s="12"/>
      <c r="C48" s="19"/>
      <c r="D48" s="18"/>
      <c r="E48" s="18"/>
      <c r="F48" s="18"/>
      <c r="G48" s="18"/>
      <c r="H48" s="18"/>
      <c r="I48" s="18"/>
      <c r="J48" s="18"/>
      <c r="K48" s="12"/>
      <c r="L48" s="12"/>
      <c r="M48" s="18"/>
      <c r="N48" s="18"/>
      <c r="O48" s="18"/>
      <c r="P48" s="18"/>
      <c r="Q48" s="345"/>
      <c r="R48" s="345"/>
      <c r="S48" s="345"/>
      <c r="T48" s="345"/>
      <c r="U48" s="345"/>
      <c r="V48" s="345"/>
      <c r="W48" s="345"/>
      <c r="X48" s="345"/>
    </row>
    <row r="49" spans="1:24" ht="12.75" customHeight="1">
      <c r="A49" s="17" t="s">
        <v>107</v>
      </c>
      <c r="B49" s="344" t="s">
        <v>108</v>
      </c>
      <c r="C49" s="344"/>
      <c r="D49" s="344" t="s">
        <v>109</v>
      </c>
      <c r="E49" s="344"/>
      <c r="F49" s="344"/>
      <c r="G49" s="344"/>
      <c r="H49" s="344"/>
      <c r="I49" s="344"/>
      <c r="J49" s="344"/>
      <c r="K49" s="344"/>
      <c r="L49" s="12"/>
      <c r="M49" s="12"/>
      <c r="N49" s="17" t="s">
        <v>107</v>
      </c>
      <c r="O49" s="345" t="s">
        <v>110</v>
      </c>
      <c r="P49" s="345"/>
      <c r="Q49" s="345" t="s">
        <v>111</v>
      </c>
      <c r="R49" s="345"/>
      <c r="S49" s="345"/>
      <c r="T49" s="345"/>
      <c r="U49" s="345"/>
      <c r="V49" s="345"/>
      <c r="W49" s="345"/>
      <c r="X49" s="345"/>
    </row>
    <row r="50" spans="1:24">
      <c r="A50" s="12"/>
      <c r="B50" s="12"/>
      <c r="C50" s="12"/>
      <c r="D50" s="344"/>
      <c r="E50" s="344"/>
      <c r="F50" s="344"/>
      <c r="G50" s="344"/>
      <c r="H50" s="344"/>
      <c r="I50" s="344"/>
      <c r="J50" s="344"/>
      <c r="K50" s="344"/>
      <c r="L50" s="12"/>
      <c r="M50" s="13"/>
      <c r="N50" s="12"/>
      <c r="O50" s="345"/>
      <c r="P50" s="345"/>
      <c r="Q50" s="345"/>
      <c r="R50" s="345"/>
      <c r="S50" s="345"/>
      <c r="T50" s="345"/>
      <c r="U50" s="345"/>
      <c r="V50" s="345"/>
      <c r="W50" s="345"/>
      <c r="X50" s="345"/>
    </row>
    <row r="51" spans="1:24">
      <c r="A51" s="12"/>
      <c r="B51" s="12"/>
      <c r="C51" s="12"/>
      <c r="D51" s="14"/>
      <c r="E51" s="14"/>
      <c r="F51" s="14"/>
      <c r="G51" s="14"/>
      <c r="H51" s="14"/>
      <c r="I51" s="14"/>
      <c r="J51" s="14"/>
      <c r="K51" s="14"/>
      <c r="L51" s="12"/>
      <c r="M51" s="13"/>
      <c r="N51" s="12"/>
      <c r="O51" s="14"/>
      <c r="P51" s="14"/>
      <c r="Q51" s="345"/>
      <c r="R51" s="345"/>
      <c r="S51" s="345"/>
      <c r="T51" s="345"/>
      <c r="U51" s="345"/>
      <c r="V51" s="345"/>
      <c r="W51" s="345"/>
      <c r="X51" s="345"/>
    </row>
    <row r="52" spans="1:24">
      <c r="A52" s="12"/>
      <c r="B52" s="12"/>
      <c r="C52" s="12"/>
      <c r="D52" s="14"/>
      <c r="E52" s="14"/>
      <c r="F52" s="14"/>
      <c r="G52" s="14"/>
      <c r="H52" s="14"/>
      <c r="I52" s="14"/>
      <c r="J52" s="14"/>
      <c r="K52" s="14"/>
      <c r="L52" s="304"/>
      <c r="M52" s="13"/>
      <c r="N52" s="12"/>
      <c r="O52" s="14"/>
      <c r="P52" s="14"/>
      <c r="Q52" s="16"/>
      <c r="R52" s="16"/>
      <c r="S52" s="16"/>
      <c r="T52" s="16"/>
      <c r="U52" s="16"/>
      <c r="V52" s="16"/>
      <c r="W52" s="16"/>
      <c r="X52" s="16"/>
    </row>
    <row r="53" spans="1:24">
      <c r="A53" s="15"/>
      <c r="B53" s="14"/>
      <c r="C53" s="14"/>
      <c r="D53" s="14"/>
      <c r="E53" s="14"/>
      <c r="F53" s="14"/>
      <c r="G53" s="14"/>
      <c r="H53" s="14"/>
      <c r="I53" s="14"/>
      <c r="J53" s="14"/>
      <c r="K53" s="14"/>
      <c r="L53" s="12"/>
      <c r="M53" s="12"/>
      <c r="N53" s="15"/>
      <c r="O53" s="12"/>
      <c r="P53" s="12"/>
      <c r="Q53" s="12"/>
      <c r="R53" s="12"/>
      <c r="S53" s="12"/>
      <c r="T53" s="12"/>
      <c r="U53" s="12"/>
      <c r="V53" s="12"/>
      <c r="W53" s="12"/>
      <c r="X53" s="12"/>
    </row>
    <row r="54" spans="1:24">
      <c r="A54" s="12"/>
      <c r="B54" s="14"/>
      <c r="C54" s="14"/>
      <c r="D54" s="14"/>
      <c r="E54" s="14"/>
      <c r="F54" s="14"/>
      <c r="G54" s="14"/>
      <c r="H54" s="14"/>
      <c r="I54" s="14"/>
      <c r="J54" s="14"/>
      <c r="K54" s="14"/>
      <c r="L54" s="12"/>
      <c r="M54" s="13"/>
      <c r="N54" s="13"/>
      <c r="O54" s="12"/>
      <c r="P54" s="12"/>
      <c r="Q54" s="12"/>
      <c r="R54" s="12"/>
      <c r="S54" s="12"/>
      <c r="T54" s="12"/>
      <c r="U54" s="12"/>
      <c r="V54" s="12"/>
      <c r="W54" s="12"/>
      <c r="X54" s="12"/>
    </row>
    <row r="55" spans="1:24">
      <c r="A55" s="12"/>
      <c r="B55" s="14"/>
      <c r="C55" s="14"/>
      <c r="D55" s="14"/>
      <c r="E55" s="14"/>
      <c r="F55" s="14"/>
      <c r="G55" s="14"/>
      <c r="H55" s="14"/>
      <c r="I55" s="14"/>
      <c r="J55" s="14"/>
      <c r="K55" s="14"/>
      <c r="L55" s="12"/>
      <c r="M55" s="13"/>
      <c r="N55" s="12"/>
      <c r="O55" s="12"/>
      <c r="P55" s="12"/>
      <c r="Q55" s="12"/>
      <c r="R55" s="12"/>
      <c r="S55" s="12"/>
      <c r="T55" s="12"/>
      <c r="U55" s="12"/>
      <c r="V55" s="12"/>
      <c r="W55" s="12"/>
      <c r="X55" s="12"/>
    </row>
    <row r="56" spans="1:24">
      <c r="A56" s="12"/>
      <c r="B56" s="12"/>
      <c r="C56" s="12"/>
      <c r="D56" s="12"/>
      <c r="E56" s="12"/>
      <c r="F56" s="12"/>
      <c r="G56" s="12"/>
      <c r="H56" s="12"/>
      <c r="I56" s="12"/>
      <c r="J56" s="12"/>
      <c r="K56" s="12"/>
      <c r="L56" s="12"/>
      <c r="M56" s="12"/>
      <c r="N56" s="12"/>
      <c r="O56" s="12"/>
      <c r="P56" s="12"/>
      <c r="Q56" s="12"/>
      <c r="R56" s="12"/>
      <c r="S56" s="12"/>
      <c r="T56" s="12"/>
      <c r="U56" s="12"/>
      <c r="V56" s="12"/>
      <c r="W56" s="12"/>
      <c r="X56" s="12"/>
    </row>
    <row r="57" spans="1:24">
      <c r="A57" s="12"/>
      <c r="B57" s="12"/>
      <c r="C57" s="12"/>
      <c r="D57" s="12"/>
      <c r="E57" s="12"/>
      <c r="F57" s="12"/>
      <c r="G57" s="12"/>
      <c r="H57" s="12"/>
      <c r="I57" s="12"/>
      <c r="J57" s="12"/>
      <c r="K57" s="12"/>
      <c r="L57" s="12"/>
      <c r="M57" s="12"/>
      <c r="N57" s="12"/>
      <c r="O57" s="12"/>
      <c r="P57" s="12"/>
      <c r="Q57" s="12"/>
      <c r="R57" s="12"/>
      <c r="S57" s="12"/>
      <c r="T57" s="12"/>
      <c r="U57" s="12"/>
      <c r="V57" s="12"/>
      <c r="W57" s="12"/>
      <c r="X57" s="12"/>
    </row>
    <row r="58" spans="1:24">
      <c r="A58" s="12"/>
      <c r="B58" s="12"/>
      <c r="C58" s="12"/>
      <c r="D58" s="12"/>
      <c r="E58" s="12"/>
      <c r="F58" s="12"/>
      <c r="G58" s="12"/>
      <c r="H58" s="12"/>
      <c r="I58" s="12"/>
      <c r="J58" s="12"/>
      <c r="K58" s="12"/>
      <c r="L58" s="12"/>
      <c r="M58" s="12"/>
      <c r="N58" s="12"/>
      <c r="O58" s="12"/>
      <c r="P58" s="12"/>
      <c r="Q58" s="12"/>
      <c r="R58" s="12"/>
      <c r="S58" s="12"/>
      <c r="T58" s="12"/>
      <c r="U58" s="12"/>
      <c r="V58" s="12"/>
      <c r="W58" s="12"/>
      <c r="X58" s="12"/>
    </row>
  </sheetData>
  <mergeCells count="91">
    <mergeCell ref="B43:C43"/>
    <mergeCell ref="D43:K47"/>
    <mergeCell ref="C18:D18"/>
    <mergeCell ref="L18:M18"/>
    <mergeCell ref="C16:D16"/>
    <mergeCell ref="L16:M16"/>
    <mergeCell ref="C20:D20"/>
    <mergeCell ref="L20:M20"/>
    <mergeCell ref="C19:D19"/>
    <mergeCell ref="L19:M19"/>
    <mergeCell ref="L26:M26"/>
    <mergeCell ref="C33:D33"/>
    <mergeCell ref="L33:M33"/>
    <mergeCell ref="C26:D26"/>
    <mergeCell ref="C28:D28"/>
    <mergeCell ref="L17:M17"/>
    <mergeCell ref="C13:D13"/>
    <mergeCell ref="L13:M13"/>
    <mergeCell ref="C15:D15"/>
    <mergeCell ref="L15:M15"/>
    <mergeCell ref="C23:D23"/>
    <mergeCell ref="L23:M23"/>
    <mergeCell ref="C14:D14"/>
    <mergeCell ref="L14:M14"/>
    <mergeCell ref="L42:M42"/>
    <mergeCell ref="C22:D22"/>
    <mergeCell ref="L22:M22"/>
    <mergeCell ref="C17:D17"/>
    <mergeCell ref="C24:D24"/>
    <mergeCell ref="L24:M24"/>
    <mergeCell ref="L34:M34"/>
    <mergeCell ref="C35:D35"/>
    <mergeCell ref="L35:M35"/>
    <mergeCell ref="C34:D34"/>
    <mergeCell ref="L28:M28"/>
    <mergeCell ref="C30:D30"/>
    <mergeCell ref="L30:M30"/>
    <mergeCell ref="C27:D27"/>
    <mergeCell ref="L27:M27"/>
    <mergeCell ref="C40:D40"/>
    <mergeCell ref="T9:V9"/>
    <mergeCell ref="B49:C49"/>
    <mergeCell ref="D49:K50"/>
    <mergeCell ref="O49:P50"/>
    <mergeCell ref="Q49:X51"/>
    <mergeCell ref="O43:P44"/>
    <mergeCell ref="C25:D25"/>
    <mergeCell ref="L25:M25"/>
    <mergeCell ref="C11:D11"/>
    <mergeCell ref="L11:M11"/>
    <mergeCell ref="Q43:X48"/>
    <mergeCell ref="L41:M41"/>
    <mergeCell ref="C42:D42"/>
    <mergeCell ref="C21:D21"/>
    <mergeCell ref="L21:M21"/>
    <mergeCell ref="C41:D41"/>
    <mergeCell ref="T7:X7"/>
    <mergeCell ref="C8:F8"/>
    <mergeCell ref="I8:K8"/>
    <mergeCell ref="L8:M8"/>
    <mergeCell ref="O8:Q8"/>
    <mergeCell ref="T8:V8"/>
    <mergeCell ref="C10:D10"/>
    <mergeCell ref="L10:M10"/>
    <mergeCell ref="C7:H7"/>
    <mergeCell ref="I7:N7"/>
    <mergeCell ref="O7:S7"/>
    <mergeCell ref="C9:F9"/>
    <mergeCell ref="I9:K9"/>
    <mergeCell ref="L9:M9"/>
    <mergeCell ref="O9:Q9"/>
    <mergeCell ref="W2:X2"/>
    <mergeCell ref="C4:X4"/>
    <mergeCell ref="C5:X5"/>
    <mergeCell ref="C6:H6"/>
    <mergeCell ref="I6:N6"/>
    <mergeCell ref="O6:S6"/>
    <mergeCell ref="T6:X6"/>
    <mergeCell ref="L40:M40"/>
    <mergeCell ref="C36:D36"/>
    <mergeCell ref="L36:M36"/>
    <mergeCell ref="C37:D37"/>
    <mergeCell ref="C39:D39"/>
    <mergeCell ref="L39:M39"/>
    <mergeCell ref="C38:D38"/>
    <mergeCell ref="L38:M38"/>
    <mergeCell ref="C31:D31"/>
    <mergeCell ref="L31:M31"/>
    <mergeCell ref="C32:D32"/>
    <mergeCell ref="L32:M32"/>
    <mergeCell ref="L37:M37"/>
  </mergeCells>
  <printOptions horizontalCentered="1" verticalCentered="1"/>
  <pageMargins left="0.59055118110236227" right="0.59055118110236227" top="0.39370078740157483" bottom="0.39370078740157483" header="0.51181102362204722" footer="0.51181102362204722"/>
  <pageSetup paperSize="9" scale="8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F5356-EB93-45B0-A0A2-DF4F04F23481}">
  <sheetPr codeName="Module___2"/>
  <dimension ref="A4:X91"/>
  <sheetViews>
    <sheetView topLeftCell="C43" zoomScaleNormal="100" workbookViewId="0">
      <selection activeCell="G19" sqref="G19"/>
    </sheetView>
  </sheetViews>
  <sheetFormatPr defaultRowHeight="12.75"/>
  <cols>
    <col min="1" max="1" width="6.7109375" style="11" customWidth="1"/>
    <col min="2" max="2" width="5.7109375" style="11" customWidth="1"/>
    <col min="3" max="7" width="22.7109375" style="11" customWidth="1"/>
    <col min="8" max="8" width="9.140625" style="11" customWidth="1"/>
    <col min="9" max="16384" width="9.140625" style="11"/>
  </cols>
  <sheetData>
    <row r="4" spans="1:8" ht="15" customHeight="1">
      <c r="A4" s="100" t="s">
        <v>69</v>
      </c>
      <c r="C4" s="126" t="s">
        <v>112</v>
      </c>
    </row>
    <row r="5" spans="1:8" ht="15" customHeight="1">
      <c r="A5" s="98" t="s">
        <v>71</v>
      </c>
      <c r="C5" s="126" t="s">
        <v>113</v>
      </c>
      <c r="G5" s="296">
        <v>11</v>
      </c>
      <c r="H5" s="125"/>
    </row>
    <row r="6" spans="1:8" ht="6" customHeight="1">
      <c r="F6" s="96"/>
      <c r="G6" s="96"/>
    </row>
    <row r="7" spans="1:8" s="12" customFormat="1" ht="14.1" customHeight="1">
      <c r="A7" s="95"/>
      <c r="B7" s="94"/>
      <c r="C7" s="354"/>
      <c r="D7" s="325"/>
      <c r="E7" s="325"/>
      <c r="F7" s="325"/>
      <c r="G7" s="327"/>
      <c r="H7" s="107"/>
    </row>
    <row r="8" spans="1:8" s="12" customFormat="1" ht="14.1" customHeight="1">
      <c r="A8" s="93"/>
      <c r="B8" s="91"/>
      <c r="C8" s="332" t="s">
        <v>114</v>
      </c>
      <c r="D8" s="333"/>
      <c r="E8" s="333"/>
      <c r="F8" s="333"/>
      <c r="G8" s="355"/>
      <c r="H8" s="107"/>
    </row>
    <row r="9" spans="1:8" s="12" customFormat="1" ht="14.1" customHeight="1">
      <c r="A9" s="92"/>
      <c r="B9" s="91"/>
      <c r="C9" s="356" t="s">
        <v>115</v>
      </c>
      <c r="D9" s="333"/>
      <c r="E9" s="333"/>
      <c r="F9" s="333"/>
      <c r="G9" s="355"/>
      <c r="H9" s="107"/>
    </row>
    <row r="10" spans="1:8" s="12" customFormat="1" ht="14.1" customHeight="1">
      <c r="A10" s="87"/>
      <c r="B10" s="91"/>
      <c r="C10" s="328"/>
      <c r="D10" s="329"/>
      <c r="E10" s="329"/>
      <c r="F10" s="329"/>
      <c r="G10" s="331"/>
      <c r="H10" s="107"/>
    </row>
    <row r="11" spans="1:8" s="12" customFormat="1" ht="14.1" customHeight="1">
      <c r="A11" s="87" t="s">
        <v>85</v>
      </c>
      <c r="B11" s="82"/>
      <c r="C11" s="324" t="s">
        <v>86</v>
      </c>
      <c r="D11" s="325"/>
      <c r="E11" s="325"/>
      <c r="F11" s="303" t="s">
        <v>87</v>
      </c>
      <c r="G11" s="88" t="s">
        <v>88</v>
      </c>
      <c r="H11" s="107"/>
    </row>
    <row r="12" spans="1:8" s="12" customFormat="1" ht="14.1" customHeight="1">
      <c r="A12" s="87"/>
      <c r="B12" s="82"/>
      <c r="C12" s="328" t="s">
        <v>89</v>
      </c>
      <c r="D12" s="329"/>
      <c r="E12" s="329"/>
      <c r="F12" s="301" t="s">
        <v>90</v>
      </c>
      <c r="G12" s="84" t="s">
        <v>90</v>
      </c>
      <c r="H12" s="107"/>
    </row>
    <row r="13" spans="1:8" s="12" customFormat="1" ht="14.1" customHeight="1">
      <c r="A13" s="83" t="s">
        <v>91</v>
      </c>
      <c r="B13" s="82"/>
      <c r="C13" s="124" t="s">
        <v>92</v>
      </c>
      <c r="D13" s="302" t="s">
        <v>93</v>
      </c>
      <c r="E13" s="302" t="s">
        <v>94</v>
      </c>
      <c r="F13" s="299" t="s">
        <v>95</v>
      </c>
      <c r="G13" s="75" t="s">
        <v>95</v>
      </c>
      <c r="H13" s="107"/>
    </row>
    <row r="14" spans="1:8" s="12" customFormat="1" ht="14.1" customHeight="1">
      <c r="A14" s="74"/>
      <c r="B14" s="73"/>
      <c r="C14" s="69" t="s">
        <v>96</v>
      </c>
      <c r="D14" s="300" t="s">
        <v>97</v>
      </c>
      <c r="E14" s="300" t="s">
        <v>84</v>
      </c>
      <c r="F14" s="305" t="s">
        <v>98</v>
      </c>
      <c r="G14" s="68" t="s">
        <v>99</v>
      </c>
      <c r="H14" s="107"/>
    </row>
    <row r="15" spans="1:8" s="56" customFormat="1" ht="6" customHeight="1">
      <c r="A15" s="123"/>
      <c r="B15" s="122"/>
      <c r="C15" s="61"/>
      <c r="D15" s="121"/>
      <c r="E15" s="121"/>
      <c r="F15" s="121"/>
      <c r="G15" s="120"/>
      <c r="H15" s="119"/>
    </row>
    <row r="16" spans="1:8" s="56" customFormat="1" ht="10.5">
      <c r="A16" s="54">
        <v>2013</v>
      </c>
      <c r="B16" s="57"/>
      <c r="C16" s="118">
        <v>38119</v>
      </c>
      <c r="D16" s="55">
        <v>7263</v>
      </c>
      <c r="E16" s="49">
        <v>45382</v>
      </c>
      <c r="F16" s="307">
        <v>517997</v>
      </c>
      <c r="G16" s="117">
        <v>475752</v>
      </c>
      <c r="H16" s="119"/>
    </row>
    <row r="17" spans="1:8" s="12" customFormat="1" ht="10.5" customHeight="1">
      <c r="A17" s="54">
        <v>2014</v>
      </c>
      <c r="B17" s="91"/>
      <c r="C17" s="118">
        <v>38843</v>
      </c>
      <c r="D17" s="55">
        <v>7793</v>
      </c>
      <c r="E17" s="49">
        <v>46636</v>
      </c>
      <c r="F17" s="307">
        <v>541751</v>
      </c>
      <c r="G17" s="117">
        <v>495038</v>
      </c>
      <c r="H17" s="107"/>
    </row>
    <row r="18" spans="1:8" s="12" customFormat="1" ht="10.5" customHeight="1">
      <c r="A18" s="54">
        <v>2015</v>
      </c>
      <c r="B18" s="91"/>
      <c r="C18" s="118">
        <v>41922</v>
      </c>
      <c r="D18" s="55">
        <v>8400</v>
      </c>
      <c r="E18" s="49">
        <v>50322</v>
      </c>
      <c r="F18" s="307">
        <v>567886</v>
      </c>
      <c r="G18" s="117">
        <v>521852</v>
      </c>
      <c r="H18" s="107"/>
    </row>
    <row r="19" spans="1:8" s="12" customFormat="1" ht="10.5" customHeight="1">
      <c r="A19" s="54">
        <v>2016</v>
      </c>
      <c r="B19" s="91"/>
      <c r="C19" s="118">
        <v>34490</v>
      </c>
      <c r="D19" s="55">
        <v>6692</v>
      </c>
      <c r="E19" s="49">
        <v>41182</v>
      </c>
      <c r="F19" s="307">
        <v>583037</v>
      </c>
      <c r="G19" s="117">
        <v>536025</v>
      </c>
      <c r="H19" s="107"/>
    </row>
    <row r="20" spans="1:8" s="12" customFormat="1" ht="10.5" customHeight="1">
      <c r="A20" s="54">
        <v>2017</v>
      </c>
      <c r="B20" s="91"/>
      <c r="C20" s="118">
        <v>37298</v>
      </c>
      <c r="D20" s="55">
        <v>6344</v>
      </c>
      <c r="E20" s="49">
        <v>43642</v>
      </c>
      <c r="F20" s="307">
        <v>600443</v>
      </c>
      <c r="G20" s="117">
        <v>552710</v>
      </c>
      <c r="H20" s="107"/>
    </row>
    <row r="21" spans="1:8" s="12" customFormat="1" ht="6" customHeight="1">
      <c r="A21" s="43"/>
      <c r="B21" s="42"/>
      <c r="C21" s="116"/>
      <c r="D21" s="41"/>
      <c r="E21" s="41"/>
      <c r="F21" s="295"/>
      <c r="G21" s="36"/>
      <c r="H21" s="107"/>
    </row>
    <row r="22" spans="1:8" s="12" customFormat="1" ht="6" customHeight="1">
      <c r="A22" s="43"/>
      <c r="B22" s="42"/>
      <c r="C22" s="116"/>
      <c r="D22" s="41"/>
      <c r="E22" s="41"/>
      <c r="F22" s="295"/>
      <c r="G22" s="36"/>
      <c r="H22" s="107"/>
    </row>
    <row r="23" spans="1:8" s="12" customFormat="1" ht="6" customHeight="1">
      <c r="A23" s="43"/>
      <c r="B23" s="42"/>
      <c r="C23" s="116"/>
      <c r="D23" s="41"/>
      <c r="E23" s="41"/>
      <c r="F23" s="295"/>
      <c r="G23" s="36"/>
      <c r="H23" s="107"/>
    </row>
    <row r="24" spans="1:8" s="12" customFormat="1" ht="6" customHeight="1">
      <c r="A24" s="43"/>
      <c r="B24" s="42"/>
      <c r="C24" s="115"/>
      <c r="D24" s="114"/>
      <c r="E24" s="47"/>
      <c r="F24" s="295"/>
      <c r="G24" s="36"/>
      <c r="H24" s="107"/>
    </row>
    <row r="25" spans="1:8" s="12" customFormat="1" ht="12" customHeight="1">
      <c r="A25" s="43">
        <v>2017</v>
      </c>
      <c r="B25" s="42">
        <v>6</v>
      </c>
      <c r="C25" s="111">
        <v>2943</v>
      </c>
      <c r="D25" s="110">
        <v>586</v>
      </c>
      <c r="E25" s="109">
        <v>3529</v>
      </c>
      <c r="F25" s="108">
        <v>592664</v>
      </c>
      <c r="G25" s="36">
        <v>545753</v>
      </c>
      <c r="H25" s="107"/>
    </row>
    <row r="26" spans="1:8" s="12" customFormat="1" ht="12" customHeight="1">
      <c r="A26" s="43"/>
      <c r="B26" s="42">
        <v>7</v>
      </c>
      <c r="C26" s="111">
        <v>2761</v>
      </c>
      <c r="D26" s="110">
        <v>512</v>
      </c>
      <c r="E26" s="109">
        <v>3273</v>
      </c>
      <c r="F26" s="108">
        <v>593611</v>
      </c>
      <c r="G26" s="36">
        <v>545794</v>
      </c>
      <c r="H26" s="107"/>
    </row>
    <row r="27" spans="1:8" s="12" customFormat="1" ht="12" customHeight="1">
      <c r="A27" s="43"/>
      <c r="B27" s="42">
        <v>8</v>
      </c>
      <c r="C27" s="111">
        <v>3209</v>
      </c>
      <c r="D27" s="110">
        <v>587</v>
      </c>
      <c r="E27" s="109">
        <v>3796</v>
      </c>
      <c r="F27" s="108">
        <v>594992</v>
      </c>
      <c r="G27" s="36">
        <v>547253</v>
      </c>
      <c r="H27" s="107"/>
    </row>
    <row r="28" spans="1:8" s="12" customFormat="1" ht="12" customHeight="1">
      <c r="A28" s="43"/>
      <c r="B28" s="42">
        <v>9</v>
      </c>
      <c r="C28" s="111">
        <v>3833</v>
      </c>
      <c r="D28" s="110">
        <v>465</v>
      </c>
      <c r="E28" s="109">
        <v>4298</v>
      </c>
      <c r="F28" s="108">
        <v>596989</v>
      </c>
      <c r="G28" s="36">
        <v>549019</v>
      </c>
      <c r="H28" s="107"/>
    </row>
    <row r="29" spans="1:8" s="12" customFormat="1" ht="12" customHeight="1">
      <c r="A29" s="43"/>
      <c r="B29" s="42">
        <v>10</v>
      </c>
      <c r="C29" s="111">
        <v>2566</v>
      </c>
      <c r="D29" s="110">
        <v>514</v>
      </c>
      <c r="E29" s="109">
        <v>3080</v>
      </c>
      <c r="F29" s="108">
        <v>597952</v>
      </c>
      <c r="G29" s="36">
        <v>549922</v>
      </c>
      <c r="H29" s="107"/>
    </row>
    <row r="30" spans="1:8" s="12" customFormat="1" ht="12" customHeight="1">
      <c r="A30" s="43"/>
      <c r="B30" s="42">
        <v>11</v>
      </c>
      <c r="C30" s="111">
        <v>2827</v>
      </c>
      <c r="D30" s="110">
        <v>555</v>
      </c>
      <c r="E30" s="109">
        <v>3382</v>
      </c>
      <c r="F30" s="108">
        <v>599321</v>
      </c>
      <c r="G30" s="36">
        <v>551798</v>
      </c>
      <c r="H30" s="107"/>
    </row>
    <row r="31" spans="1:8" s="12" customFormat="1" ht="12" customHeight="1">
      <c r="A31" s="43"/>
      <c r="B31" s="42">
        <v>12</v>
      </c>
      <c r="C31" s="111">
        <v>2555</v>
      </c>
      <c r="D31" s="110">
        <v>454</v>
      </c>
      <c r="E31" s="109">
        <v>3009</v>
      </c>
      <c r="F31" s="108">
        <v>600443</v>
      </c>
      <c r="G31" s="36">
        <v>552710</v>
      </c>
      <c r="H31" s="107"/>
    </row>
    <row r="32" spans="1:8" s="12" customFormat="1" ht="6" customHeight="1">
      <c r="A32" s="43"/>
      <c r="B32" s="113"/>
      <c r="C32" s="112"/>
      <c r="D32" s="110"/>
      <c r="E32" s="109"/>
      <c r="F32" s="108"/>
      <c r="G32" s="36"/>
      <c r="H32" s="107"/>
    </row>
    <row r="33" spans="1:24" s="12" customFormat="1" ht="12" customHeight="1">
      <c r="A33" s="43">
        <v>2018</v>
      </c>
      <c r="B33" s="42">
        <v>1</v>
      </c>
      <c r="C33" s="111">
        <v>2668</v>
      </c>
      <c r="D33" s="110">
        <v>605</v>
      </c>
      <c r="E33" s="109">
        <v>3273</v>
      </c>
      <c r="F33" s="108">
        <v>601800</v>
      </c>
      <c r="G33" s="36">
        <v>554927</v>
      </c>
      <c r="H33" s="107"/>
    </row>
    <row r="34" spans="1:24" s="12" customFormat="1" ht="12" customHeight="1">
      <c r="A34" s="43"/>
      <c r="B34" s="42">
        <v>2</v>
      </c>
      <c r="C34" s="111">
        <v>2652</v>
      </c>
      <c r="D34" s="110">
        <v>551</v>
      </c>
      <c r="E34" s="109">
        <v>3203</v>
      </c>
      <c r="F34" s="108">
        <v>603407</v>
      </c>
      <c r="G34" s="36">
        <v>556407</v>
      </c>
      <c r="H34" s="107"/>
    </row>
    <row r="35" spans="1:24" s="12" customFormat="1" ht="12" customHeight="1">
      <c r="A35" s="43"/>
      <c r="B35" s="42">
        <v>3</v>
      </c>
      <c r="C35" s="111">
        <v>2554</v>
      </c>
      <c r="D35" s="110">
        <v>635</v>
      </c>
      <c r="E35" s="109">
        <v>3189</v>
      </c>
      <c r="F35" s="108">
        <v>604732</v>
      </c>
      <c r="G35" s="36">
        <v>556876</v>
      </c>
      <c r="H35" s="107"/>
    </row>
    <row r="36" spans="1:24" s="12" customFormat="1" ht="12" customHeight="1">
      <c r="A36" s="43"/>
      <c r="B36" s="42">
        <v>4</v>
      </c>
      <c r="C36" s="111">
        <v>2655</v>
      </c>
      <c r="D36" s="110">
        <v>594</v>
      </c>
      <c r="E36" s="109">
        <v>3249</v>
      </c>
      <c r="F36" s="108">
        <v>606150</v>
      </c>
      <c r="G36" s="36">
        <v>558624</v>
      </c>
      <c r="H36" s="107"/>
    </row>
    <row r="37" spans="1:24" s="12" customFormat="1" ht="12" customHeight="1">
      <c r="A37" s="43"/>
      <c r="B37" s="42">
        <v>5</v>
      </c>
      <c r="C37" s="111">
        <v>3083</v>
      </c>
      <c r="D37" s="110">
        <v>649</v>
      </c>
      <c r="E37" s="109">
        <v>3732</v>
      </c>
      <c r="F37" s="108">
        <v>607948</v>
      </c>
      <c r="G37" s="36">
        <v>559814</v>
      </c>
      <c r="H37" s="107"/>
    </row>
    <row r="38" spans="1:24" s="12" customFormat="1" ht="12" customHeight="1">
      <c r="A38" s="43"/>
      <c r="B38" s="42">
        <v>6</v>
      </c>
      <c r="C38" s="111">
        <v>3006</v>
      </c>
      <c r="D38" s="110">
        <v>661</v>
      </c>
      <c r="E38" s="109">
        <v>3667</v>
      </c>
      <c r="F38" s="108">
        <v>609405</v>
      </c>
      <c r="G38" s="36">
        <v>560158</v>
      </c>
      <c r="H38" s="107"/>
    </row>
    <row r="39" spans="1:24" s="12" customFormat="1" ht="12" customHeight="1">
      <c r="A39" s="43"/>
      <c r="B39" s="42">
        <v>7</v>
      </c>
      <c r="C39" s="111">
        <v>2633</v>
      </c>
      <c r="D39" s="110">
        <v>752</v>
      </c>
      <c r="E39" s="109">
        <v>3385</v>
      </c>
      <c r="F39" s="108">
        <v>610600</v>
      </c>
      <c r="G39" s="36">
        <v>560234</v>
      </c>
      <c r="H39" s="107"/>
    </row>
    <row r="40" spans="1:24" s="12" customFormat="1" ht="12" customHeight="1">
      <c r="A40" s="43"/>
      <c r="B40" s="42">
        <v>8</v>
      </c>
      <c r="C40" s="111">
        <v>3124</v>
      </c>
      <c r="D40" s="110">
        <v>762</v>
      </c>
      <c r="E40" s="109">
        <v>3886</v>
      </c>
      <c r="F40" s="108">
        <v>612167</v>
      </c>
      <c r="G40" s="36">
        <v>561203</v>
      </c>
      <c r="H40" s="107"/>
    </row>
    <row r="41" spans="1:24" s="12" customFormat="1" ht="12" customHeight="1">
      <c r="A41" s="43"/>
      <c r="B41" s="42">
        <v>9</v>
      </c>
      <c r="C41" s="111">
        <v>2586</v>
      </c>
      <c r="D41" s="110">
        <v>550</v>
      </c>
      <c r="E41" s="109">
        <v>3136</v>
      </c>
      <c r="F41" s="108">
        <v>613065</v>
      </c>
      <c r="G41" s="36">
        <v>559808</v>
      </c>
      <c r="H41" s="107"/>
    </row>
    <row r="42" spans="1:24" s="12" customFormat="1" ht="12" customHeight="1">
      <c r="A42" s="43"/>
      <c r="B42" s="42">
        <v>10</v>
      </c>
      <c r="C42" s="111">
        <v>3254</v>
      </c>
      <c r="D42" s="110">
        <v>714</v>
      </c>
      <c r="E42" s="109">
        <v>3968</v>
      </c>
      <c r="F42" s="108">
        <v>614561</v>
      </c>
      <c r="G42" s="36">
        <v>562124</v>
      </c>
      <c r="H42" s="107"/>
    </row>
    <row r="43" spans="1:24" s="12" customFormat="1" ht="12" customHeight="1">
      <c r="A43" s="43"/>
      <c r="B43" s="42">
        <v>11</v>
      </c>
      <c r="C43" s="111">
        <v>3161</v>
      </c>
      <c r="D43" s="110">
        <v>644</v>
      </c>
      <c r="E43" s="109">
        <v>3805</v>
      </c>
      <c r="F43" s="108">
        <v>616109</v>
      </c>
      <c r="G43" s="36">
        <v>564134</v>
      </c>
      <c r="H43" s="107"/>
    </row>
    <row r="44" spans="1:24" s="101" customFormat="1" ht="6" customHeight="1">
      <c r="A44" s="34"/>
      <c r="B44" s="106"/>
      <c r="C44" s="105"/>
      <c r="D44" s="104"/>
      <c r="E44" s="104"/>
      <c r="F44" s="103"/>
      <c r="G44" s="102"/>
    </row>
    <row r="45" spans="1:24" s="12" customFormat="1" ht="11.25">
      <c r="C45" s="13"/>
      <c r="F45" s="13"/>
      <c r="G45" s="13"/>
    </row>
    <row r="46" spans="1:24" s="12" customFormat="1" ht="17.25">
      <c r="A46" s="100" t="s">
        <v>69</v>
      </c>
      <c r="B46" s="127"/>
      <c r="C46" s="126" t="s">
        <v>112</v>
      </c>
      <c r="D46" s="127"/>
      <c r="E46" s="127"/>
      <c r="F46" s="127"/>
      <c r="G46" s="127"/>
      <c r="H46" s="127"/>
      <c r="I46" s="127"/>
      <c r="J46" s="127"/>
      <c r="K46" s="127"/>
      <c r="L46" s="127"/>
      <c r="M46" s="127"/>
      <c r="N46" s="127"/>
      <c r="O46" s="127"/>
      <c r="P46" s="127"/>
      <c r="Q46" s="127"/>
      <c r="R46" s="127"/>
      <c r="S46" s="127"/>
      <c r="T46" s="127"/>
      <c r="U46" s="127"/>
      <c r="V46" s="127"/>
      <c r="W46" s="127"/>
      <c r="X46" s="127"/>
    </row>
    <row r="47" spans="1:24" s="12" customFormat="1" ht="15.75">
      <c r="A47" s="98" t="s">
        <v>116</v>
      </c>
      <c r="B47" s="127"/>
      <c r="C47" s="126" t="s">
        <v>113</v>
      </c>
      <c r="D47" s="127"/>
      <c r="E47" s="127"/>
      <c r="F47" s="127"/>
      <c r="G47" s="127"/>
      <c r="H47" s="127"/>
      <c r="I47" s="127"/>
      <c r="J47" s="127"/>
      <c r="K47" s="127"/>
      <c r="L47" s="127"/>
      <c r="M47" s="127"/>
      <c r="N47" s="127"/>
      <c r="O47" s="127"/>
      <c r="P47" s="127"/>
      <c r="Q47" s="127"/>
      <c r="R47" s="127"/>
      <c r="S47" s="127"/>
      <c r="T47" s="127"/>
      <c r="U47" s="127"/>
      <c r="V47" s="128">
        <v>11</v>
      </c>
      <c r="W47" s="129"/>
      <c r="X47" s="127"/>
    </row>
    <row r="48" spans="1:24" s="12" customFormat="1">
      <c r="A48" s="127"/>
      <c r="B48" s="127"/>
      <c r="C48" s="127"/>
      <c r="D48" s="127"/>
      <c r="E48" s="127"/>
      <c r="F48" s="130"/>
      <c r="G48" s="130"/>
      <c r="H48" s="127"/>
      <c r="I48" s="127"/>
      <c r="J48" s="127"/>
      <c r="K48" s="127"/>
      <c r="L48" s="127"/>
      <c r="M48" s="127"/>
      <c r="N48" s="127"/>
      <c r="O48" s="127"/>
      <c r="P48" s="127"/>
      <c r="Q48" s="127"/>
      <c r="R48" s="127"/>
      <c r="S48" s="127"/>
      <c r="T48" s="127"/>
      <c r="U48" s="127"/>
      <c r="V48" s="127"/>
      <c r="W48" s="127"/>
      <c r="X48" s="127"/>
    </row>
    <row r="49" spans="1:24" s="12" customFormat="1" ht="11.25">
      <c r="A49" s="131"/>
      <c r="B49" s="132"/>
      <c r="C49" s="357" t="s">
        <v>117</v>
      </c>
      <c r="D49" s="358"/>
      <c r="E49" s="358"/>
      <c r="F49" s="358"/>
      <c r="G49" s="358"/>
      <c r="H49" s="358"/>
      <c r="I49" s="358"/>
      <c r="J49" s="358"/>
      <c r="K49" s="358"/>
      <c r="L49" s="358"/>
      <c r="M49" s="358"/>
      <c r="N49" s="358"/>
      <c r="O49" s="358"/>
      <c r="P49" s="358"/>
      <c r="Q49" s="358"/>
      <c r="R49" s="358"/>
      <c r="S49" s="358"/>
      <c r="T49" s="358"/>
      <c r="U49" s="358"/>
      <c r="V49" s="359"/>
      <c r="W49" s="133"/>
      <c r="X49" s="134"/>
    </row>
    <row r="50" spans="1:24" s="12" customFormat="1" ht="11.25">
      <c r="A50" s="135"/>
      <c r="B50" s="136"/>
      <c r="C50" s="360" t="s">
        <v>118</v>
      </c>
      <c r="D50" s="361"/>
      <c r="E50" s="361"/>
      <c r="F50" s="361"/>
      <c r="G50" s="361"/>
      <c r="H50" s="361"/>
      <c r="I50" s="361"/>
      <c r="J50" s="361"/>
      <c r="K50" s="361"/>
      <c r="L50" s="361"/>
      <c r="M50" s="361"/>
      <c r="N50" s="361"/>
      <c r="O50" s="361"/>
      <c r="P50" s="361"/>
      <c r="Q50" s="361"/>
      <c r="R50" s="361"/>
      <c r="S50" s="361"/>
      <c r="T50" s="361"/>
      <c r="U50" s="361"/>
      <c r="V50" s="362"/>
      <c r="W50" s="133"/>
      <c r="X50" s="134"/>
    </row>
    <row r="51" spans="1:24" s="12" customFormat="1" ht="11.25">
      <c r="A51" s="137"/>
      <c r="B51" s="136"/>
      <c r="C51" s="357" t="s">
        <v>119</v>
      </c>
      <c r="D51" s="363"/>
      <c r="E51" s="363"/>
      <c r="F51" s="363"/>
      <c r="G51" s="364"/>
      <c r="H51" s="358" t="s">
        <v>120</v>
      </c>
      <c r="I51" s="363"/>
      <c r="J51" s="363"/>
      <c r="K51" s="363"/>
      <c r="L51" s="364"/>
      <c r="M51" s="365" t="s">
        <v>121</v>
      </c>
      <c r="N51" s="363"/>
      <c r="O51" s="363"/>
      <c r="P51" s="363"/>
      <c r="Q51" s="363"/>
      <c r="R51" s="357" t="s">
        <v>122</v>
      </c>
      <c r="S51" s="363"/>
      <c r="T51" s="363"/>
      <c r="U51" s="363"/>
      <c r="V51" s="366"/>
      <c r="W51" s="133"/>
      <c r="X51" s="134"/>
    </row>
    <row r="52" spans="1:24" s="12" customFormat="1" ht="11.25">
      <c r="A52" s="138"/>
      <c r="B52" s="136"/>
      <c r="C52" s="360" t="s">
        <v>123</v>
      </c>
      <c r="D52" s="361"/>
      <c r="E52" s="361"/>
      <c r="F52" s="361"/>
      <c r="G52" s="367"/>
      <c r="H52" s="361" t="s">
        <v>124</v>
      </c>
      <c r="I52" s="361"/>
      <c r="J52" s="361"/>
      <c r="K52" s="361"/>
      <c r="L52" s="367"/>
      <c r="M52" s="368" t="s">
        <v>125</v>
      </c>
      <c r="N52" s="361"/>
      <c r="O52" s="361"/>
      <c r="P52" s="361"/>
      <c r="Q52" s="361"/>
      <c r="R52" s="360" t="s">
        <v>84</v>
      </c>
      <c r="S52" s="361"/>
      <c r="T52" s="361"/>
      <c r="U52" s="361"/>
      <c r="V52" s="362"/>
      <c r="W52" s="133"/>
      <c r="X52" s="134"/>
    </row>
    <row r="53" spans="1:24" s="12" customFormat="1" ht="11.25">
      <c r="A53" s="138" t="s">
        <v>85</v>
      </c>
      <c r="B53" s="139"/>
      <c r="C53" s="357" t="s">
        <v>126</v>
      </c>
      <c r="D53" s="363"/>
      <c r="E53" s="364"/>
      <c r="F53" s="140" t="s">
        <v>127</v>
      </c>
      <c r="G53" s="140" t="s">
        <v>128</v>
      </c>
      <c r="H53" s="358" t="s">
        <v>126</v>
      </c>
      <c r="I53" s="363"/>
      <c r="J53" s="364"/>
      <c r="K53" s="140" t="s">
        <v>127</v>
      </c>
      <c r="L53" s="140" t="s">
        <v>128</v>
      </c>
      <c r="M53" s="365" t="s">
        <v>126</v>
      </c>
      <c r="N53" s="363"/>
      <c r="O53" s="364"/>
      <c r="P53" s="140" t="s">
        <v>127</v>
      </c>
      <c r="Q53" s="141" t="s">
        <v>128</v>
      </c>
      <c r="R53" s="357" t="s">
        <v>126</v>
      </c>
      <c r="S53" s="363"/>
      <c r="T53" s="364"/>
      <c r="U53" s="140" t="s">
        <v>127</v>
      </c>
      <c r="V53" s="142" t="s">
        <v>128</v>
      </c>
      <c r="W53" s="133"/>
      <c r="X53" s="134"/>
    </row>
    <row r="54" spans="1:24" s="12" customFormat="1" ht="11.25">
      <c r="A54" s="138"/>
      <c r="B54" s="139"/>
      <c r="C54" s="360" t="s">
        <v>129</v>
      </c>
      <c r="D54" s="361"/>
      <c r="E54" s="367"/>
      <c r="F54" s="143" t="s">
        <v>130</v>
      </c>
      <c r="G54" s="144" t="s">
        <v>130</v>
      </c>
      <c r="H54" s="361" t="s">
        <v>129</v>
      </c>
      <c r="I54" s="361"/>
      <c r="J54" s="367"/>
      <c r="K54" s="143" t="s">
        <v>130</v>
      </c>
      <c r="L54" s="144" t="s">
        <v>130</v>
      </c>
      <c r="M54" s="368" t="s">
        <v>129</v>
      </c>
      <c r="N54" s="361"/>
      <c r="O54" s="367"/>
      <c r="P54" s="143" t="s">
        <v>130</v>
      </c>
      <c r="Q54" s="143" t="s">
        <v>130</v>
      </c>
      <c r="R54" s="360" t="s">
        <v>129</v>
      </c>
      <c r="S54" s="361"/>
      <c r="T54" s="367"/>
      <c r="U54" s="143" t="s">
        <v>130</v>
      </c>
      <c r="V54" s="145" t="s">
        <v>130</v>
      </c>
      <c r="W54" s="133"/>
      <c r="X54" s="134"/>
    </row>
    <row r="55" spans="1:24" s="12" customFormat="1" ht="11.25">
      <c r="A55" s="146" t="s">
        <v>91</v>
      </c>
      <c r="B55" s="139"/>
      <c r="C55" s="147" t="s">
        <v>131</v>
      </c>
      <c r="D55" s="148" t="s">
        <v>93</v>
      </c>
      <c r="E55" s="149" t="s">
        <v>94</v>
      </c>
      <c r="F55" s="150" t="s">
        <v>95</v>
      </c>
      <c r="G55" s="151" t="s">
        <v>95</v>
      </c>
      <c r="H55" s="152" t="s">
        <v>131</v>
      </c>
      <c r="I55" s="148" t="s">
        <v>93</v>
      </c>
      <c r="J55" s="149" t="s">
        <v>94</v>
      </c>
      <c r="K55" s="150" t="s">
        <v>95</v>
      </c>
      <c r="L55" s="151" t="s">
        <v>95</v>
      </c>
      <c r="M55" s="153" t="s">
        <v>131</v>
      </c>
      <c r="N55" s="148" t="s">
        <v>93</v>
      </c>
      <c r="O55" s="149" t="s">
        <v>94</v>
      </c>
      <c r="P55" s="150" t="s">
        <v>95</v>
      </c>
      <c r="Q55" s="150" t="s">
        <v>95</v>
      </c>
      <c r="R55" s="147" t="s">
        <v>131</v>
      </c>
      <c r="S55" s="148" t="s">
        <v>93</v>
      </c>
      <c r="T55" s="149" t="s">
        <v>94</v>
      </c>
      <c r="U55" s="150" t="s">
        <v>95</v>
      </c>
      <c r="V55" s="154" t="s">
        <v>95</v>
      </c>
      <c r="W55" s="133"/>
      <c r="X55" s="134"/>
    </row>
    <row r="56" spans="1:24" s="12" customFormat="1" ht="11.25">
      <c r="A56" s="155"/>
      <c r="B56" s="156"/>
      <c r="C56" s="157" t="s">
        <v>132</v>
      </c>
      <c r="D56" s="312" t="s">
        <v>97</v>
      </c>
      <c r="E56" s="309" t="s">
        <v>84</v>
      </c>
      <c r="F56" s="158" t="s">
        <v>98</v>
      </c>
      <c r="G56" s="159" t="s">
        <v>99</v>
      </c>
      <c r="H56" s="312" t="s">
        <v>132</v>
      </c>
      <c r="I56" s="312" t="s">
        <v>97</v>
      </c>
      <c r="J56" s="309" t="s">
        <v>84</v>
      </c>
      <c r="K56" s="158" t="s">
        <v>98</v>
      </c>
      <c r="L56" s="159" t="s">
        <v>99</v>
      </c>
      <c r="M56" s="160" t="s">
        <v>132</v>
      </c>
      <c r="N56" s="312" t="s">
        <v>97</v>
      </c>
      <c r="O56" s="309" t="s">
        <v>84</v>
      </c>
      <c r="P56" s="158" t="s">
        <v>98</v>
      </c>
      <c r="Q56" s="161" t="s">
        <v>99</v>
      </c>
      <c r="R56" s="157" t="s">
        <v>132</v>
      </c>
      <c r="S56" s="312" t="s">
        <v>97</v>
      </c>
      <c r="T56" s="309" t="s">
        <v>84</v>
      </c>
      <c r="U56" s="158" t="s">
        <v>98</v>
      </c>
      <c r="V56" s="162" t="s">
        <v>99</v>
      </c>
      <c r="W56" s="133"/>
      <c r="X56" s="134"/>
    </row>
    <row r="57" spans="1:24" s="12" customFormat="1" ht="11.25">
      <c r="A57" s="163"/>
      <c r="B57" s="164"/>
      <c r="C57" s="165"/>
      <c r="D57" s="166"/>
      <c r="E57" s="167"/>
      <c r="F57" s="168"/>
      <c r="G57" s="169"/>
      <c r="H57" s="167"/>
      <c r="I57" s="168"/>
      <c r="J57" s="169"/>
      <c r="K57" s="168"/>
      <c r="L57" s="169"/>
      <c r="M57" s="168"/>
      <c r="N57" s="168"/>
      <c r="O57" s="168"/>
      <c r="P57" s="168"/>
      <c r="Q57" s="168"/>
      <c r="R57" s="170"/>
      <c r="S57" s="168"/>
      <c r="T57" s="168"/>
      <c r="U57" s="168"/>
      <c r="V57" s="171"/>
      <c r="W57" s="172"/>
      <c r="X57" s="173"/>
    </row>
    <row r="58" spans="1:24" s="12" customFormat="1" ht="11.25">
      <c r="A58" s="54">
        <v>2013</v>
      </c>
      <c r="B58" s="57"/>
      <c r="C58" s="55">
        <v>626</v>
      </c>
      <c r="D58" s="55">
        <v>0</v>
      </c>
      <c r="E58" s="49">
        <v>626</v>
      </c>
      <c r="F58" s="55">
        <v>15250</v>
      </c>
      <c r="G58" s="55">
        <v>15206</v>
      </c>
      <c r="H58" s="55">
        <v>136</v>
      </c>
      <c r="I58" s="55">
        <v>0</v>
      </c>
      <c r="J58" s="49">
        <v>136</v>
      </c>
      <c r="K58" s="55">
        <v>2838</v>
      </c>
      <c r="L58" s="55">
        <v>2827</v>
      </c>
      <c r="M58" s="49">
        <v>3</v>
      </c>
      <c r="N58" s="55">
        <v>0</v>
      </c>
      <c r="O58" s="49">
        <v>3</v>
      </c>
      <c r="P58" s="55">
        <v>50</v>
      </c>
      <c r="Q58" s="52">
        <v>50</v>
      </c>
      <c r="R58" s="118">
        <v>765</v>
      </c>
      <c r="S58" s="49">
        <v>0</v>
      </c>
      <c r="T58" s="49">
        <v>765</v>
      </c>
      <c r="U58" s="49">
        <v>18138</v>
      </c>
      <c r="V58" s="48">
        <v>18083</v>
      </c>
      <c r="W58" s="172"/>
      <c r="X58" s="173"/>
    </row>
    <row r="59" spans="1:24" s="12" customFormat="1" ht="11.25">
      <c r="A59" s="54">
        <v>2014</v>
      </c>
      <c r="B59" s="136"/>
      <c r="C59" s="55">
        <v>1444</v>
      </c>
      <c r="D59" s="55">
        <v>0</v>
      </c>
      <c r="E59" s="49">
        <v>1444</v>
      </c>
      <c r="F59" s="55">
        <v>15250</v>
      </c>
      <c r="G59" s="55">
        <v>15189</v>
      </c>
      <c r="H59" s="55">
        <v>264</v>
      </c>
      <c r="I59" s="55">
        <v>0</v>
      </c>
      <c r="J59" s="49">
        <v>264</v>
      </c>
      <c r="K59" s="55">
        <v>2838</v>
      </c>
      <c r="L59" s="55">
        <v>2827</v>
      </c>
      <c r="M59" s="49">
        <v>6</v>
      </c>
      <c r="N59" s="55">
        <v>0</v>
      </c>
      <c r="O59" s="49">
        <v>6</v>
      </c>
      <c r="P59" s="55">
        <v>50</v>
      </c>
      <c r="Q59" s="52">
        <v>50</v>
      </c>
      <c r="R59" s="118">
        <v>1714</v>
      </c>
      <c r="S59" s="49">
        <v>0</v>
      </c>
      <c r="T59" s="49">
        <v>1714</v>
      </c>
      <c r="U59" s="49">
        <v>18138</v>
      </c>
      <c r="V59" s="48">
        <v>18066</v>
      </c>
      <c r="W59" s="133"/>
      <c r="X59" s="134"/>
    </row>
    <row r="60" spans="1:24" s="12" customFormat="1" ht="11.25">
      <c r="A60" s="54">
        <v>2015</v>
      </c>
      <c r="B60" s="136"/>
      <c r="C60" s="55">
        <v>1940</v>
      </c>
      <c r="D60" s="55">
        <v>0</v>
      </c>
      <c r="E60" s="49">
        <v>1940</v>
      </c>
      <c r="F60" s="55">
        <v>15250</v>
      </c>
      <c r="G60" s="55">
        <v>15237</v>
      </c>
      <c r="H60" s="55">
        <v>397</v>
      </c>
      <c r="I60" s="53">
        <v>1</v>
      </c>
      <c r="J60" s="49">
        <v>398</v>
      </c>
      <c r="K60" s="55">
        <v>2838</v>
      </c>
      <c r="L60" s="55">
        <v>2831</v>
      </c>
      <c r="M60" s="49">
        <v>2</v>
      </c>
      <c r="N60" s="53">
        <v>0</v>
      </c>
      <c r="O60" s="49">
        <v>2</v>
      </c>
      <c r="P60" s="55">
        <v>50</v>
      </c>
      <c r="Q60" s="52">
        <v>50</v>
      </c>
      <c r="R60" s="118">
        <v>2339</v>
      </c>
      <c r="S60" s="49">
        <v>1</v>
      </c>
      <c r="T60" s="49">
        <v>2340</v>
      </c>
      <c r="U60" s="49">
        <v>18138</v>
      </c>
      <c r="V60" s="48">
        <v>18118</v>
      </c>
      <c r="W60" s="133"/>
      <c r="X60" s="134"/>
    </row>
    <row r="61" spans="1:24" s="12" customFormat="1" ht="11.25">
      <c r="A61" s="54">
        <v>2016</v>
      </c>
      <c r="B61" s="136"/>
      <c r="C61" s="55">
        <v>1534</v>
      </c>
      <c r="D61" s="55">
        <v>8</v>
      </c>
      <c r="E61" s="49">
        <v>1542</v>
      </c>
      <c r="F61" s="55">
        <v>15250</v>
      </c>
      <c r="G61" s="55">
        <v>15244</v>
      </c>
      <c r="H61" s="55">
        <v>251</v>
      </c>
      <c r="I61" s="53">
        <v>0</v>
      </c>
      <c r="J61" s="49">
        <v>251</v>
      </c>
      <c r="K61" s="55">
        <v>2838</v>
      </c>
      <c r="L61" s="55">
        <v>2833</v>
      </c>
      <c r="M61" s="49">
        <v>29</v>
      </c>
      <c r="N61" s="53">
        <v>0</v>
      </c>
      <c r="O61" s="49">
        <v>29</v>
      </c>
      <c r="P61" s="55">
        <v>75</v>
      </c>
      <c r="Q61" s="52">
        <v>75</v>
      </c>
      <c r="R61" s="118">
        <v>1814</v>
      </c>
      <c r="S61" s="49">
        <v>8</v>
      </c>
      <c r="T61" s="49">
        <v>1822</v>
      </c>
      <c r="U61" s="49">
        <v>18163</v>
      </c>
      <c r="V61" s="48">
        <v>18152</v>
      </c>
      <c r="W61" s="133"/>
      <c r="X61" s="134"/>
    </row>
    <row r="62" spans="1:24" s="12" customFormat="1" ht="11.25">
      <c r="A62" s="54">
        <v>2017</v>
      </c>
      <c r="B62" s="136"/>
      <c r="C62" s="55">
        <v>1652</v>
      </c>
      <c r="D62" s="55">
        <v>3</v>
      </c>
      <c r="E62" s="49">
        <v>1655</v>
      </c>
      <c r="F62" s="55">
        <v>15250</v>
      </c>
      <c r="G62" s="55">
        <v>15240</v>
      </c>
      <c r="H62" s="55">
        <v>288</v>
      </c>
      <c r="I62" s="53">
        <v>0</v>
      </c>
      <c r="J62" s="49">
        <v>288</v>
      </c>
      <c r="K62" s="55">
        <v>2838</v>
      </c>
      <c r="L62" s="55">
        <v>2834</v>
      </c>
      <c r="M62" s="49">
        <v>4</v>
      </c>
      <c r="N62" s="53">
        <v>0</v>
      </c>
      <c r="O62" s="49">
        <v>4</v>
      </c>
      <c r="P62" s="55">
        <v>75</v>
      </c>
      <c r="Q62" s="52">
        <v>74</v>
      </c>
      <c r="R62" s="118">
        <v>1944</v>
      </c>
      <c r="S62" s="49">
        <v>3</v>
      </c>
      <c r="T62" s="49">
        <v>1947</v>
      </c>
      <c r="U62" s="49">
        <v>18163</v>
      </c>
      <c r="V62" s="48">
        <v>18148</v>
      </c>
      <c r="W62" s="133"/>
      <c r="X62" s="134"/>
    </row>
    <row r="63" spans="1:24" s="12" customFormat="1" ht="11.25">
      <c r="A63" s="43"/>
      <c r="B63" s="42"/>
      <c r="C63" s="116"/>
      <c r="D63" s="41"/>
      <c r="E63" s="41"/>
      <c r="F63" s="41"/>
      <c r="G63" s="41"/>
      <c r="H63" s="37"/>
      <c r="I63" s="295"/>
      <c r="J63" s="41"/>
      <c r="K63" s="41"/>
      <c r="L63" s="41"/>
      <c r="M63" s="41"/>
      <c r="N63" s="295"/>
      <c r="O63" s="41"/>
      <c r="P63" s="41"/>
      <c r="Q63" s="110"/>
      <c r="R63" s="116"/>
      <c r="S63" s="41"/>
      <c r="T63" s="41"/>
      <c r="U63" s="41"/>
      <c r="V63" s="36"/>
      <c r="W63" s="133"/>
      <c r="X63" s="134"/>
    </row>
    <row r="64" spans="1:24" s="12" customFormat="1" ht="11.25">
      <c r="A64" s="43"/>
      <c r="B64" s="42"/>
      <c r="C64" s="116"/>
      <c r="D64" s="41"/>
      <c r="E64" s="41"/>
      <c r="F64" s="41"/>
      <c r="G64" s="41"/>
      <c r="H64" s="37"/>
      <c r="I64" s="295"/>
      <c r="J64" s="41"/>
      <c r="K64" s="41"/>
      <c r="L64" s="41"/>
      <c r="M64" s="41"/>
      <c r="N64" s="295"/>
      <c r="O64" s="41"/>
      <c r="P64" s="41"/>
      <c r="Q64" s="110"/>
      <c r="R64" s="116"/>
      <c r="S64" s="41"/>
      <c r="T64" s="41"/>
      <c r="U64" s="41"/>
      <c r="V64" s="36"/>
      <c r="W64" s="133"/>
      <c r="X64" s="134"/>
    </row>
    <row r="65" spans="1:24" s="12" customFormat="1" ht="11.25">
      <c r="A65" s="43"/>
      <c r="B65" s="42"/>
      <c r="C65" s="116"/>
      <c r="D65" s="41"/>
      <c r="E65" s="41"/>
      <c r="F65" s="41"/>
      <c r="G65" s="41"/>
      <c r="H65" s="37"/>
      <c r="I65" s="295"/>
      <c r="J65" s="41"/>
      <c r="K65" s="41"/>
      <c r="L65" s="41"/>
      <c r="M65" s="41"/>
      <c r="N65" s="295"/>
      <c r="O65" s="41"/>
      <c r="P65" s="41"/>
      <c r="Q65" s="110"/>
      <c r="R65" s="116"/>
      <c r="S65" s="41"/>
      <c r="T65" s="41"/>
      <c r="U65" s="41"/>
      <c r="V65" s="36"/>
      <c r="W65" s="133"/>
      <c r="X65" s="134"/>
    </row>
    <row r="66" spans="1:24" s="12" customFormat="1" ht="11.25">
      <c r="A66" s="43"/>
      <c r="B66" s="42"/>
      <c r="C66" s="116"/>
      <c r="D66" s="41"/>
      <c r="E66" s="41"/>
      <c r="F66" s="41"/>
      <c r="G66" s="41"/>
      <c r="H66" s="37"/>
      <c r="I66" s="295"/>
      <c r="J66" s="41"/>
      <c r="K66" s="41"/>
      <c r="L66" s="41"/>
      <c r="M66" s="41"/>
      <c r="N66" s="295"/>
      <c r="O66" s="41"/>
      <c r="P66" s="41"/>
      <c r="Q66" s="110"/>
      <c r="R66" s="116"/>
      <c r="S66" s="41"/>
      <c r="T66" s="41"/>
      <c r="U66" s="41"/>
      <c r="V66" s="36"/>
      <c r="W66" s="133"/>
      <c r="X66" s="134"/>
    </row>
    <row r="67" spans="1:24" s="12" customFormat="1" ht="11.25">
      <c r="A67" s="43">
        <v>2017</v>
      </c>
      <c r="B67" s="42">
        <v>6</v>
      </c>
      <c r="C67" s="116">
        <v>170</v>
      </c>
      <c r="D67" s="295">
        <v>0</v>
      </c>
      <c r="E67" s="41">
        <v>170</v>
      </c>
      <c r="F67" s="37">
        <v>15250</v>
      </c>
      <c r="G67" s="41">
        <v>15235</v>
      </c>
      <c r="H67" s="37">
        <v>28</v>
      </c>
      <c r="I67" s="295">
        <v>0</v>
      </c>
      <c r="J67" s="41">
        <v>28</v>
      </c>
      <c r="K67" s="41">
        <v>2838</v>
      </c>
      <c r="L67" s="41">
        <v>2834</v>
      </c>
      <c r="M67" s="295">
        <v>0</v>
      </c>
      <c r="N67" s="295">
        <v>0</v>
      </c>
      <c r="O67" s="41">
        <v>0</v>
      </c>
      <c r="P67" s="295">
        <v>75</v>
      </c>
      <c r="Q67" s="110">
        <v>75</v>
      </c>
      <c r="R67" s="116">
        <v>198</v>
      </c>
      <c r="S67" s="41">
        <v>0</v>
      </c>
      <c r="T67" s="41">
        <v>198</v>
      </c>
      <c r="U67" s="41">
        <v>18163</v>
      </c>
      <c r="V67" s="36">
        <v>18144</v>
      </c>
      <c r="W67" s="133"/>
      <c r="X67" s="134"/>
    </row>
    <row r="68" spans="1:24" s="12" customFormat="1" ht="11.25">
      <c r="A68" s="43"/>
      <c r="B68" s="42">
        <v>7</v>
      </c>
      <c r="C68" s="116">
        <v>138</v>
      </c>
      <c r="D68" s="295">
        <v>0</v>
      </c>
      <c r="E68" s="41">
        <v>138</v>
      </c>
      <c r="F68" s="37">
        <v>15250</v>
      </c>
      <c r="G68" s="41">
        <v>15238</v>
      </c>
      <c r="H68" s="37">
        <v>28</v>
      </c>
      <c r="I68" s="295">
        <v>0</v>
      </c>
      <c r="J68" s="41">
        <v>28</v>
      </c>
      <c r="K68" s="41">
        <v>2838</v>
      </c>
      <c r="L68" s="41">
        <v>2834</v>
      </c>
      <c r="M68" s="295">
        <v>0</v>
      </c>
      <c r="N68" s="295">
        <v>0</v>
      </c>
      <c r="O68" s="41">
        <v>0</v>
      </c>
      <c r="P68" s="295">
        <v>75</v>
      </c>
      <c r="Q68" s="110">
        <v>75</v>
      </c>
      <c r="R68" s="116">
        <v>166</v>
      </c>
      <c r="S68" s="41">
        <v>0</v>
      </c>
      <c r="T68" s="41">
        <v>166</v>
      </c>
      <c r="U68" s="41">
        <v>18163</v>
      </c>
      <c r="V68" s="36">
        <v>18147</v>
      </c>
      <c r="W68" s="133"/>
      <c r="X68" s="134"/>
    </row>
    <row r="69" spans="1:24" s="12" customFormat="1" ht="11.25">
      <c r="A69" s="43"/>
      <c r="B69" s="42">
        <v>8</v>
      </c>
      <c r="C69" s="116">
        <v>132</v>
      </c>
      <c r="D69" s="295">
        <v>0</v>
      </c>
      <c r="E69" s="41">
        <v>132</v>
      </c>
      <c r="F69" s="37">
        <v>15250</v>
      </c>
      <c r="G69" s="41">
        <v>15240</v>
      </c>
      <c r="H69" s="37">
        <v>23</v>
      </c>
      <c r="I69" s="295">
        <v>0</v>
      </c>
      <c r="J69" s="41">
        <v>23</v>
      </c>
      <c r="K69" s="41">
        <v>2838</v>
      </c>
      <c r="L69" s="41">
        <v>2834</v>
      </c>
      <c r="M69" s="295">
        <v>2</v>
      </c>
      <c r="N69" s="295">
        <v>0</v>
      </c>
      <c r="O69" s="41">
        <v>2</v>
      </c>
      <c r="P69" s="295">
        <v>75</v>
      </c>
      <c r="Q69" s="110">
        <v>75</v>
      </c>
      <c r="R69" s="116">
        <v>157</v>
      </c>
      <c r="S69" s="41">
        <v>0</v>
      </c>
      <c r="T69" s="41">
        <v>157</v>
      </c>
      <c r="U69" s="41">
        <v>18163</v>
      </c>
      <c r="V69" s="36">
        <v>18149</v>
      </c>
      <c r="W69" s="133"/>
      <c r="X69" s="134"/>
    </row>
    <row r="70" spans="1:24" s="12" customFormat="1" ht="11.25">
      <c r="A70" s="43"/>
      <c r="B70" s="42">
        <v>9</v>
      </c>
      <c r="C70" s="116">
        <v>140</v>
      </c>
      <c r="D70" s="295">
        <v>0</v>
      </c>
      <c r="E70" s="41">
        <v>140</v>
      </c>
      <c r="F70" s="37">
        <v>15250</v>
      </c>
      <c r="G70" s="41">
        <v>15241</v>
      </c>
      <c r="H70" s="37">
        <v>33</v>
      </c>
      <c r="I70" s="295">
        <v>0</v>
      </c>
      <c r="J70" s="41">
        <v>33</v>
      </c>
      <c r="K70" s="41">
        <v>2838</v>
      </c>
      <c r="L70" s="41">
        <v>2834</v>
      </c>
      <c r="M70" s="295">
        <v>0</v>
      </c>
      <c r="N70" s="295">
        <v>0</v>
      </c>
      <c r="O70" s="41">
        <v>0</v>
      </c>
      <c r="P70" s="295">
        <v>75</v>
      </c>
      <c r="Q70" s="110">
        <v>75</v>
      </c>
      <c r="R70" s="116">
        <v>173</v>
      </c>
      <c r="S70" s="41">
        <v>0</v>
      </c>
      <c r="T70" s="41">
        <v>173</v>
      </c>
      <c r="U70" s="41">
        <v>18163</v>
      </c>
      <c r="V70" s="36">
        <v>18150</v>
      </c>
      <c r="W70" s="133"/>
      <c r="X70" s="134"/>
    </row>
    <row r="71" spans="1:24" s="12" customFormat="1" ht="11.25">
      <c r="A71" s="43"/>
      <c r="B71" s="42">
        <v>10</v>
      </c>
      <c r="C71" s="116">
        <v>143</v>
      </c>
      <c r="D71" s="295">
        <v>0</v>
      </c>
      <c r="E71" s="41">
        <v>143</v>
      </c>
      <c r="F71" s="37">
        <v>15250</v>
      </c>
      <c r="G71" s="41">
        <v>15241</v>
      </c>
      <c r="H71" s="37">
        <v>24</v>
      </c>
      <c r="I71" s="295">
        <v>0</v>
      </c>
      <c r="J71" s="41">
        <v>24</v>
      </c>
      <c r="K71" s="41">
        <v>2838</v>
      </c>
      <c r="L71" s="41">
        <v>2834</v>
      </c>
      <c r="M71" s="295">
        <v>0</v>
      </c>
      <c r="N71" s="295">
        <v>0</v>
      </c>
      <c r="O71" s="41">
        <v>0</v>
      </c>
      <c r="P71" s="295">
        <v>75</v>
      </c>
      <c r="Q71" s="110">
        <v>75</v>
      </c>
      <c r="R71" s="116">
        <v>167</v>
      </c>
      <c r="S71" s="41">
        <v>0</v>
      </c>
      <c r="T71" s="41">
        <v>167</v>
      </c>
      <c r="U71" s="41">
        <v>18163</v>
      </c>
      <c r="V71" s="36">
        <v>18150</v>
      </c>
      <c r="W71" s="133"/>
      <c r="X71" s="134"/>
    </row>
    <row r="72" spans="1:24" s="12" customFormat="1" ht="11.25">
      <c r="A72" s="43"/>
      <c r="B72" s="42">
        <v>11</v>
      </c>
      <c r="C72" s="116">
        <v>134</v>
      </c>
      <c r="D72" s="295">
        <v>1</v>
      </c>
      <c r="E72" s="41">
        <v>135</v>
      </c>
      <c r="F72" s="37">
        <v>15250</v>
      </c>
      <c r="G72" s="41">
        <v>15243</v>
      </c>
      <c r="H72" s="37">
        <v>29</v>
      </c>
      <c r="I72" s="295">
        <v>0</v>
      </c>
      <c r="J72" s="41">
        <v>29</v>
      </c>
      <c r="K72" s="41">
        <v>2838</v>
      </c>
      <c r="L72" s="41">
        <v>2834</v>
      </c>
      <c r="M72" s="295">
        <v>0</v>
      </c>
      <c r="N72" s="295">
        <v>0</v>
      </c>
      <c r="O72" s="41">
        <v>0</v>
      </c>
      <c r="P72" s="295">
        <v>75</v>
      </c>
      <c r="Q72" s="110">
        <v>75</v>
      </c>
      <c r="R72" s="116">
        <v>163</v>
      </c>
      <c r="S72" s="41">
        <v>1</v>
      </c>
      <c r="T72" s="41">
        <v>164</v>
      </c>
      <c r="U72" s="41">
        <v>18163</v>
      </c>
      <c r="V72" s="36">
        <v>18152</v>
      </c>
      <c r="W72" s="133"/>
      <c r="X72" s="134"/>
    </row>
    <row r="73" spans="1:24" s="12" customFormat="1" ht="11.25">
      <c r="A73" s="43"/>
      <c r="B73" s="42">
        <v>12</v>
      </c>
      <c r="C73" s="116">
        <v>122</v>
      </c>
      <c r="D73" s="295">
        <v>0</v>
      </c>
      <c r="E73" s="41">
        <v>122</v>
      </c>
      <c r="F73" s="37">
        <v>15250</v>
      </c>
      <c r="G73" s="41">
        <v>15240</v>
      </c>
      <c r="H73" s="37">
        <v>19</v>
      </c>
      <c r="I73" s="295">
        <v>0</v>
      </c>
      <c r="J73" s="41">
        <v>19</v>
      </c>
      <c r="K73" s="41">
        <v>2838</v>
      </c>
      <c r="L73" s="41">
        <v>2834</v>
      </c>
      <c r="M73" s="295">
        <v>0</v>
      </c>
      <c r="N73" s="295">
        <v>0</v>
      </c>
      <c r="O73" s="41">
        <v>0</v>
      </c>
      <c r="P73" s="295">
        <v>75</v>
      </c>
      <c r="Q73" s="110">
        <v>74</v>
      </c>
      <c r="R73" s="116">
        <v>141</v>
      </c>
      <c r="S73" s="41">
        <v>0</v>
      </c>
      <c r="T73" s="41">
        <v>141</v>
      </c>
      <c r="U73" s="41">
        <v>18163</v>
      </c>
      <c r="V73" s="36">
        <v>18148</v>
      </c>
      <c r="W73" s="133"/>
      <c r="X73" s="134"/>
    </row>
    <row r="74" spans="1:24" s="12" customFormat="1" ht="11.25">
      <c r="A74" s="43"/>
      <c r="B74" s="42"/>
      <c r="C74" s="116"/>
      <c r="D74" s="295"/>
      <c r="E74" s="41"/>
      <c r="F74" s="37"/>
      <c r="G74" s="41"/>
      <c r="H74" s="37"/>
      <c r="I74" s="295"/>
      <c r="J74" s="41"/>
      <c r="K74" s="41"/>
      <c r="L74" s="41"/>
      <c r="M74" s="295"/>
      <c r="N74" s="295"/>
      <c r="O74" s="41"/>
      <c r="P74" s="295"/>
      <c r="Q74" s="110"/>
      <c r="R74" s="116"/>
      <c r="S74" s="41"/>
      <c r="T74" s="41"/>
      <c r="U74" s="41"/>
      <c r="V74" s="36"/>
      <c r="W74" s="133"/>
      <c r="X74" s="134"/>
    </row>
    <row r="75" spans="1:24" s="12" customFormat="1" ht="11.25">
      <c r="A75" s="43">
        <v>2018</v>
      </c>
      <c r="B75" s="42">
        <v>1</v>
      </c>
      <c r="C75" s="116">
        <v>133</v>
      </c>
      <c r="D75" s="295">
        <v>0</v>
      </c>
      <c r="E75" s="41">
        <v>133</v>
      </c>
      <c r="F75" s="37">
        <v>15250</v>
      </c>
      <c r="G75" s="41">
        <v>15238</v>
      </c>
      <c r="H75" s="37">
        <v>20</v>
      </c>
      <c r="I75" s="295">
        <v>0</v>
      </c>
      <c r="J75" s="41">
        <v>20</v>
      </c>
      <c r="K75" s="41">
        <v>2838</v>
      </c>
      <c r="L75" s="41">
        <v>2834</v>
      </c>
      <c r="M75" s="295">
        <v>1</v>
      </c>
      <c r="N75" s="295">
        <v>0</v>
      </c>
      <c r="O75" s="41">
        <v>1</v>
      </c>
      <c r="P75" s="295">
        <v>75</v>
      </c>
      <c r="Q75" s="110">
        <v>75</v>
      </c>
      <c r="R75" s="116">
        <v>154</v>
      </c>
      <c r="S75" s="41">
        <v>0</v>
      </c>
      <c r="T75" s="41">
        <v>154</v>
      </c>
      <c r="U75" s="41">
        <v>18163</v>
      </c>
      <c r="V75" s="36">
        <v>18147</v>
      </c>
      <c r="W75" s="133"/>
      <c r="X75" s="134"/>
    </row>
    <row r="76" spans="1:24" s="12" customFormat="1" ht="11.25">
      <c r="A76" s="43"/>
      <c r="B76" s="42">
        <v>2</v>
      </c>
      <c r="C76" s="116">
        <v>68</v>
      </c>
      <c r="D76" s="295">
        <v>0</v>
      </c>
      <c r="E76" s="41">
        <v>68</v>
      </c>
      <c r="F76" s="37">
        <v>15250</v>
      </c>
      <c r="G76" s="41">
        <v>15236</v>
      </c>
      <c r="H76" s="37">
        <v>13</v>
      </c>
      <c r="I76" s="295">
        <v>0</v>
      </c>
      <c r="J76" s="41">
        <v>13</v>
      </c>
      <c r="K76" s="41">
        <v>2838</v>
      </c>
      <c r="L76" s="41">
        <v>2834</v>
      </c>
      <c r="M76" s="295">
        <v>0</v>
      </c>
      <c r="N76" s="295">
        <v>0</v>
      </c>
      <c r="O76" s="41">
        <v>0</v>
      </c>
      <c r="P76" s="295">
        <v>75</v>
      </c>
      <c r="Q76" s="110">
        <v>75</v>
      </c>
      <c r="R76" s="116">
        <v>81</v>
      </c>
      <c r="S76" s="41">
        <v>0</v>
      </c>
      <c r="T76" s="41">
        <v>81</v>
      </c>
      <c r="U76" s="41">
        <v>18163</v>
      </c>
      <c r="V76" s="36">
        <v>18145</v>
      </c>
      <c r="W76" s="133"/>
      <c r="X76" s="134"/>
    </row>
    <row r="77" spans="1:24" s="12" customFormat="1" ht="11.25">
      <c r="A77" s="43"/>
      <c r="B77" s="42">
        <v>3</v>
      </c>
      <c r="C77" s="116">
        <v>151</v>
      </c>
      <c r="D77" s="295">
        <v>0</v>
      </c>
      <c r="E77" s="41">
        <v>151</v>
      </c>
      <c r="F77" s="37">
        <v>15250</v>
      </c>
      <c r="G77" s="41">
        <v>15237</v>
      </c>
      <c r="H77" s="37">
        <v>28</v>
      </c>
      <c r="I77" s="295">
        <v>0</v>
      </c>
      <c r="J77" s="41">
        <v>28</v>
      </c>
      <c r="K77" s="41">
        <v>2838</v>
      </c>
      <c r="L77" s="41">
        <v>2833</v>
      </c>
      <c r="M77" s="295">
        <v>0</v>
      </c>
      <c r="N77" s="295">
        <v>0</v>
      </c>
      <c r="O77" s="41">
        <v>0</v>
      </c>
      <c r="P77" s="295">
        <v>75</v>
      </c>
      <c r="Q77" s="110">
        <v>75</v>
      </c>
      <c r="R77" s="116">
        <v>179</v>
      </c>
      <c r="S77" s="41">
        <v>0</v>
      </c>
      <c r="T77" s="41">
        <v>179</v>
      </c>
      <c r="U77" s="41">
        <v>18163</v>
      </c>
      <c r="V77" s="36">
        <v>18145</v>
      </c>
      <c r="W77" s="133"/>
      <c r="X77" s="134"/>
    </row>
    <row r="78" spans="1:24" s="12" customFormat="1" ht="11.25">
      <c r="A78" s="43"/>
      <c r="B78" s="42">
        <v>4</v>
      </c>
      <c r="C78" s="116">
        <v>137</v>
      </c>
      <c r="D78" s="295">
        <v>0</v>
      </c>
      <c r="E78" s="41">
        <v>137</v>
      </c>
      <c r="F78" s="37">
        <v>15250</v>
      </c>
      <c r="G78" s="41">
        <v>15238</v>
      </c>
      <c r="H78" s="37">
        <v>19</v>
      </c>
      <c r="I78" s="295">
        <v>0</v>
      </c>
      <c r="J78" s="41">
        <v>19</v>
      </c>
      <c r="K78" s="41">
        <v>2838</v>
      </c>
      <c r="L78" s="41">
        <v>2832</v>
      </c>
      <c r="M78" s="295">
        <v>1</v>
      </c>
      <c r="N78" s="295">
        <v>0</v>
      </c>
      <c r="O78" s="41">
        <v>1</v>
      </c>
      <c r="P78" s="295">
        <v>75</v>
      </c>
      <c r="Q78" s="110">
        <v>75</v>
      </c>
      <c r="R78" s="116">
        <v>157</v>
      </c>
      <c r="S78" s="41">
        <v>0</v>
      </c>
      <c r="T78" s="41">
        <v>157</v>
      </c>
      <c r="U78" s="41">
        <v>18163</v>
      </c>
      <c r="V78" s="36">
        <v>18145</v>
      </c>
      <c r="W78" s="133"/>
      <c r="X78" s="134"/>
    </row>
    <row r="79" spans="1:24" s="12" customFormat="1" ht="11.25">
      <c r="A79" s="43"/>
      <c r="B79" s="42">
        <v>5</v>
      </c>
      <c r="C79" s="116">
        <v>190</v>
      </c>
      <c r="D79" s="295">
        <v>0</v>
      </c>
      <c r="E79" s="41">
        <v>190</v>
      </c>
      <c r="F79" s="37">
        <v>15250</v>
      </c>
      <c r="G79" s="41">
        <v>15240</v>
      </c>
      <c r="H79" s="37">
        <v>24</v>
      </c>
      <c r="I79" s="295">
        <v>0</v>
      </c>
      <c r="J79" s="41">
        <v>24</v>
      </c>
      <c r="K79" s="41">
        <v>2838</v>
      </c>
      <c r="L79" s="41">
        <v>2833</v>
      </c>
      <c r="M79" s="295">
        <v>0</v>
      </c>
      <c r="N79" s="295">
        <v>0</v>
      </c>
      <c r="O79" s="41">
        <v>0</v>
      </c>
      <c r="P79" s="295">
        <v>75</v>
      </c>
      <c r="Q79" s="110">
        <v>75</v>
      </c>
      <c r="R79" s="116">
        <v>214</v>
      </c>
      <c r="S79" s="41">
        <v>0</v>
      </c>
      <c r="T79" s="41">
        <v>214</v>
      </c>
      <c r="U79" s="41">
        <v>18163</v>
      </c>
      <c r="V79" s="36">
        <v>18148</v>
      </c>
      <c r="W79" s="133"/>
      <c r="X79" s="134"/>
    </row>
    <row r="80" spans="1:24" s="12" customFormat="1" ht="11.25">
      <c r="A80" s="43"/>
      <c r="B80" s="42">
        <v>6</v>
      </c>
      <c r="C80" s="116">
        <v>147</v>
      </c>
      <c r="D80" s="295">
        <v>0</v>
      </c>
      <c r="E80" s="41">
        <v>147</v>
      </c>
      <c r="F80" s="37">
        <v>15250</v>
      </c>
      <c r="G80" s="41">
        <v>15236</v>
      </c>
      <c r="H80" s="37">
        <v>25</v>
      </c>
      <c r="I80" s="295">
        <v>0</v>
      </c>
      <c r="J80" s="41">
        <v>25</v>
      </c>
      <c r="K80" s="41">
        <v>2838</v>
      </c>
      <c r="L80" s="41">
        <v>2833</v>
      </c>
      <c r="M80" s="295">
        <v>0</v>
      </c>
      <c r="N80" s="295">
        <v>0</v>
      </c>
      <c r="O80" s="41">
        <v>0</v>
      </c>
      <c r="P80" s="295">
        <v>75</v>
      </c>
      <c r="Q80" s="110">
        <v>75</v>
      </c>
      <c r="R80" s="116">
        <v>172</v>
      </c>
      <c r="S80" s="41">
        <v>0</v>
      </c>
      <c r="T80" s="41">
        <v>172</v>
      </c>
      <c r="U80" s="41">
        <v>18163</v>
      </c>
      <c r="V80" s="36">
        <v>18144</v>
      </c>
      <c r="W80" s="133"/>
      <c r="X80" s="134"/>
    </row>
    <row r="81" spans="1:24" s="12" customFormat="1" ht="11.25">
      <c r="A81" s="43"/>
      <c r="B81" s="42">
        <v>7</v>
      </c>
      <c r="C81" s="116">
        <v>130</v>
      </c>
      <c r="D81" s="295">
        <v>0</v>
      </c>
      <c r="E81" s="41">
        <v>130</v>
      </c>
      <c r="F81" s="37">
        <v>15250</v>
      </c>
      <c r="G81" s="41">
        <v>15242</v>
      </c>
      <c r="H81" s="37">
        <v>26</v>
      </c>
      <c r="I81" s="295">
        <v>0</v>
      </c>
      <c r="J81" s="41">
        <v>26</v>
      </c>
      <c r="K81" s="41">
        <v>2838</v>
      </c>
      <c r="L81" s="41">
        <v>2830</v>
      </c>
      <c r="M81" s="295">
        <v>0</v>
      </c>
      <c r="N81" s="295">
        <v>0</v>
      </c>
      <c r="O81" s="41">
        <v>0</v>
      </c>
      <c r="P81" s="295">
        <v>75</v>
      </c>
      <c r="Q81" s="110">
        <v>75</v>
      </c>
      <c r="R81" s="116">
        <v>156</v>
      </c>
      <c r="S81" s="41">
        <v>0</v>
      </c>
      <c r="T81" s="41">
        <v>156</v>
      </c>
      <c r="U81" s="41">
        <v>18163</v>
      </c>
      <c r="V81" s="36">
        <v>18147</v>
      </c>
      <c r="W81" s="133"/>
      <c r="X81" s="134"/>
    </row>
    <row r="82" spans="1:24" s="12" customFormat="1" ht="11.25">
      <c r="A82" s="43"/>
      <c r="B82" s="42">
        <v>8</v>
      </c>
      <c r="C82" s="116">
        <v>141</v>
      </c>
      <c r="D82" s="295">
        <v>0</v>
      </c>
      <c r="E82" s="41">
        <v>141</v>
      </c>
      <c r="F82" s="37">
        <v>15250</v>
      </c>
      <c r="G82" s="41">
        <v>15238</v>
      </c>
      <c r="H82" s="37">
        <v>17</v>
      </c>
      <c r="I82" s="295">
        <v>0</v>
      </c>
      <c r="J82" s="41">
        <v>17</v>
      </c>
      <c r="K82" s="41">
        <v>2838</v>
      </c>
      <c r="L82" s="41">
        <v>2832</v>
      </c>
      <c r="M82" s="295">
        <v>2</v>
      </c>
      <c r="N82" s="295">
        <v>0</v>
      </c>
      <c r="O82" s="41">
        <v>2</v>
      </c>
      <c r="P82" s="295">
        <v>75</v>
      </c>
      <c r="Q82" s="110">
        <v>75</v>
      </c>
      <c r="R82" s="116">
        <v>160</v>
      </c>
      <c r="S82" s="41">
        <v>0</v>
      </c>
      <c r="T82" s="41">
        <v>160</v>
      </c>
      <c r="U82" s="41">
        <v>18163</v>
      </c>
      <c r="V82" s="36">
        <v>18145</v>
      </c>
      <c r="W82" s="133"/>
      <c r="X82" s="134"/>
    </row>
    <row r="83" spans="1:24" s="12" customFormat="1" ht="11.25">
      <c r="A83" s="43"/>
      <c r="B83" s="42">
        <v>9</v>
      </c>
      <c r="C83" s="116">
        <v>111</v>
      </c>
      <c r="D83" s="295">
        <v>1</v>
      </c>
      <c r="E83" s="41">
        <v>112</v>
      </c>
      <c r="F83" s="37">
        <v>15250</v>
      </c>
      <c r="G83" s="41">
        <v>15234</v>
      </c>
      <c r="H83" s="37">
        <v>15</v>
      </c>
      <c r="I83" s="295">
        <v>0</v>
      </c>
      <c r="J83" s="41">
        <v>15</v>
      </c>
      <c r="K83" s="41">
        <v>2838</v>
      </c>
      <c r="L83" s="41">
        <v>2833</v>
      </c>
      <c r="M83" s="295">
        <v>1</v>
      </c>
      <c r="N83" s="295">
        <v>0</v>
      </c>
      <c r="O83" s="41">
        <v>1</v>
      </c>
      <c r="P83" s="295">
        <v>75</v>
      </c>
      <c r="Q83" s="110">
        <v>75</v>
      </c>
      <c r="R83" s="116">
        <v>127</v>
      </c>
      <c r="S83" s="41">
        <v>1</v>
      </c>
      <c r="T83" s="41">
        <v>128</v>
      </c>
      <c r="U83" s="41">
        <v>18163</v>
      </c>
      <c r="V83" s="36">
        <v>18142</v>
      </c>
      <c r="W83" s="133"/>
      <c r="X83" s="134"/>
    </row>
    <row r="84" spans="1:24" s="12" customFormat="1" ht="11.25">
      <c r="A84" s="43"/>
      <c r="B84" s="42">
        <v>10</v>
      </c>
      <c r="C84" s="116">
        <v>116</v>
      </c>
      <c r="D84" s="295">
        <v>0</v>
      </c>
      <c r="E84" s="41">
        <v>116</v>
      </c>
      <c r="F84" s="37">
        <v>15250</v>
      </c>
      <c r="G84" s="41">
        <v>15237</v>
      </c>
      <c r="H84" s="37">
        <v>25</v>
      </c>
      <c r="I84" s="295">
        <v>0</v>
      </c>
      <c r="J84" s="41">
        <v>25</v>
      </c>
      <c r="K84" s="41">
        <v>2838</v>
      </c>
      <c r="L84" s="41">
        <v>2833</v>
      </c>
      <c r="M84" s="295">
        <v>1</v>
      </c>
      <c r="N84" s="295">
        <v>0</v>
      </c>
      <c r="O84" s="41">
        <v>1</v>
      </c>
      <c r="P84" s="295">
        <v>75</v>
      </c>
      <c r="Q84" s="110">
        <v>75</v>
      </c>
      <c r="R84" s="116">
        <v>142</v>
      </c>
      <c r="S84" s="41">
        <v>0</v>
      </c>
      <c r="T84" s="41">
        <v>142</v>
      </c>
      <c r="U84" s="41">
        <v>18163</v>
      </c>
      <c r="V84" s="36">
        <v>18145</v>
      </c>
      <c r="W84" s="133"/>
      <c r="X84" s="134"/>
    </row>
    <row r="85" spans="1:24" s="12" customFormat="1" ht="11.25">
      <c r="A85" s="43"/>
      <c r="B85" s="42">
        <v>11</v>
      </c>
      <c r="C85" s="116">
        <v>101</v>
      </c>
      <c r="D85" s="295">
        <v>0</v>
      </c>
      <c r="E85" s="41">
        <v>101</v>
      </c>
      <c r="F85" s="37">
        <v>15250</v>
      </c>
      <c r="G85" s="41">
        <v>15228</v>
      </c>
      <c r="H85" s="37">
        <v>17</v>
      </c>
      <c r="I85" s="295">
        <v>0</v>
      </c>
      <c r="J85" s="41">
        <v>17</v>
      </c>
      <c r="K85" s="41">
        <v>2838</v>
      </c>
      <c r="L85" s="41">
        <v>2834</v>
      </c>
      <c r="M85" s="295">
        <v>1</v>
      </c>
      <c r="N85" s="295">
        <v>0</v>
      </c>
      <c r="O85" s="41">
        <v>1</v>
      </c>
      <c r="P85" s="295">
        <v>75</v>
      </c>
      <c r="Q85" s="110">
        <v>75</v>
      </c>
      <c r="R85" s="116">
        <v>119</v>
      </c>
      <c r="S85" s="41">
        <v>0</v>
      </c>
      <c r="T85" s="41">
        <v>119</v>
      </c>
      <c r="U85" s="41">
        <v>18163</v>
      </c>
      <c r="V85" s="36">
        <v>18137</v>
      </c>
      <c r="W85" s="133"/>
      <c r="X85" s="134"/>
    </row>
    <row r="86" spans="1:24" s="12" customFormat="1" ht="11.25">
      <c r="A86" s="34"/>
      <c r="B86" s="33"/>
      <c r="C86" s="174"/>
      <c r="D86" s="32"/>
      <c r="E86" s="175"/>
      <c r="F86" s="26"/>
      <c r="G86" s="30"/>
      <c r="H86" s="26"/>
      <c r="I86" s="30"/>
      <c r="J86" s="30"/>
      <c r="K86" s="30"/>
      <c r="L86" s="30"/>
      <c r="M86" s="30"/>
      <c r="N86" s="30"/>
      <c r="O86" s="30"/>
      <c r="P86" s="30"/>
      <c r="Q86" s="176"/>
      <c r="R86" s="177"/>
      <c r="S86" s="30"/>
      <c r="T86" s="30"/>
      <c r="U86" s="30"/>
      <c r="V86" s="25"/>
      <c r="W86" s="133"/>
      <c r="X86" s="134"/>
    </row>
    <row r="87" spans="1:24" s="12" customFormat="1" ht="11.25">
      <c r="A87" s="178"/>
      <c r="B87" s="113"/>
      <c r="C87" s="179"/>
      <c r="D87" s="180"/>
      <c r="E87" s="310"/>
      <c r="F87" s="181"/>
      <c r="G87" s="181"/>
      <c r="H87" s="134"/>
      <c r="I87" s="134"/>
      <c r="J87" s="134"/>
      <c r="K87" s="181"/>
      <c r="L87" s="134"/>
      <c r="M87" s="134"/>
      <c r="N87" s="134"/>
      <c r="O87" s="134"/>
      <c r="P87" s="134"/>
      <c r="Q87" s="134"/>
      <c r="R87" s="134"/>
      <c r="S87" s="134"/>
      <c r="T87" s="134"/>
      <c r="U87" s="134"/>
      <c r="V87" s="134"/>
      <c r="W87" s="134"/>
      <c r="X87" s="134"/>
    </row>
    <row r="88" spans="1:24" s="12" customFormat="1" ht="11.25">
      <c r="A88" s="134"/>
      <c r="B88" s="134"/>
      <c r="C88" s="182"/>
      <c r="D88" s="182"/>
      <c r="E88" s="108"/>
      <c r="F88" s="182"/>
      <c r="G88" s="182"/>
      <c r="H88" s="134"/>
      <c r="I88" s="134"/>
      <c r="J88" s="134"/>
      <c r="K88" s="134"/>
      <c r="L88" s="134"/>
      <c r="M88" s="134"/>
      <c r="N88" s="134"/>
      <c r="O88" s="134"/>
      <c r="P88" s="134"/>
      <c r="Q88" s="134"/>
      <c r="R88" s="134"/>
      <c r="S88" s="134"/>
      <c r="T88" s="134"/>
      <c r="U88" s="134"/>
      <c r="V88" s="134"/>
      <c r="W88" s="134"/>
      <c r="X88" s="134"/>
    </row>
    <row r="89" spans="1:24">
      <c r="A89" s="134"/>
      <c r="B89" s="134"/>
      <c r="C89" s="182"/>
      <c r="D89" s="182"/>
      <c r="E89" s="182"/>
      <c r="F89" s="182"/>
      <c r="G89" s="182"/>
      <c r="H89" s="134"/>
      <c r="I89" s="134"/>
      <c r="J89" s="134"/>
      <c r="K89" s="134"/>
      <c r="L89" s="134"/>
      <c r="M89" s="134"/>
      <c r="N89" s="134"/>
      <c r="O89" s="134"/>
      <c r="P89" s="134"/>
      <c r="Q89" s="134"/>
      <c r="R89" s="134"/>
      <c r="S89" s="134"/>
      <c r="T89" s="134"/>
      <c r="U89" s="134"/>
      <c r="V89" s="134"/>
      <c r="W89" s="134"/>
      <c r="X89" s="134"/>
    </row>
    <row r="90" spans="1:24">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row>
    <row r="91" spans="1:24">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row>
  </sheetData>
  <mergeCells count="24">
    <mergeCell ref="C54:E54"/>
    <mergeCell ref="H54:J54"/>
    <mergeCell ref="M54:O54"/>
    <mergeCell ref="R54:T54"/>
    <mergeCell ref="C52:G52"/>
    <mergeCell ref="H52:L52"/>
    <mergeCell ref="M52:Q52"/>
    <mergeCell ref="R52:V52"/>
    <mergeCell ref="C53:E53"/>
    <mergeCell ref="H53:J53"/>
    <mergeCell ref="M53:O53"/>
    <mergeCell ref="R53:T53"/>
    <mergeCell ref="C49:V49"/>
    <mergeCell ref="C50:V50"/>
    <mergeCell ref="C51:G51"/>
    <mergeCell ref="H51:L51"/>
    <mergeCell ref="M51:Q51"/>
    <mergeCell ref="R51:V51"/>
    <mergeCell ref="C12:E12"/>
    <mergeCell ref="C10:G10"/>
    <mergeCell ref="C11:E11"/>
    <mergeCell ref="C7:G7"/>
    <mergeCell ref="C8:G8"/>
    <mergeCell ref="C9:G9"/>
  </mergeCells>
  <printOptions horizontalCentered="1"/>
  <pageMargins left="0.59055118110236227" right="0.59055118110236227" top="0.98425196850393704" bottom="0.98425196850393704" header="0.51181102362204722" footer="0.51181102362204722"/>
  <pageSetup paperSize="9"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168B-DD6C-470A-A6B4-8A1CBA299385}">
  <dimension ref="A1:W118"/>
  <sheetViews>
    <sheetView topLeftCell="C1" workbookViewId="0">
      <selection activeCell="Q52" sqref="Q52"/>
    </sheetView>
  </sheetViews>
  <sheetFormatPr defaultRowHeight="15"/>
  <sheetData>
    <row r="1" spans="1:22">
      <c r="A1" s="127"/>
      <c r="B1" s="127"/>
      <c r="C1" s="127"/>
      <c r="D1" s="127"/>
      <c r="E1" s="127"/>
      <c r="F1" s="127"/>
      <c r="G1" s="127"/>
      <c r="H1" s="127"/>
      <c r="I1" s="127"/>
      <c r="J1" s="127"/>
      <c r="K1" s="127"/>
      <c r="L1" s="127"/>
      <c r="M1" s="127"/>
      <c r="N1" s="202"/>
      <c r="O1" s="203"/>
      <c r="P1" s="202"/>
      <c r="Q1" s="203"/>
      <c r="R1" s="127"/>
      <c r="S1" s="127"/>
      <c r="T1" s="127"/>
      <c r="U1" s="127"/>
      <c r="V1" s="127"/>
    </row>
    <row r="2" spans="1:22">
      <c r="A2" s="131"/>
      <c r="B2" s="132"/>
      <c r="C2" s="357" t="s">
        <v>133</v>
      </c>
      <c r="D2" s="363"/>
      <c r="E2" s="363"/>
      <c r="F2" s="363"/>
      <c r="G2" s="363"/>
      <c r="H2" s="363"/>
      <c r="I2" s="363"/>
      <c r="J2" s="363"/>
      <c r="K2" s="363"/>
      <c r="L2" s="363"/>
      <c r="M2" s="363"/>
      <c r="N2" s="363"/>
      <c r="O2" s="363"/>
      <c r="P2" s="363"/>
      <c r="Q2" s="364"/>
      <c r="R2" s="363"/>
      <c r="S2" s="366"/>
      <c r="T2" s="134"/>
      <c r="U2" s="134"/>
      <c r="V2" s="134"/>
    </row>
    <row r="3" spans="1:22">
      <c r="A3" s="135"/>
      <c r="B3" s="136"/>
      <c r="C3" s="369" t="s">
        <v>134</v>
      </c>
      <c r="D3" s="370"/>
      <c r="E3" s="370"/>
      <c r="F3" s="370"/>
      <c r="G3" s="370"/>
      <c r="H3" s="370"/>
      <c r="I3" s="370"/>
      <c r="J3" s="370"/>
      <c r="K3" s="370"/>
      <c r="L3" s="371"/>
      <c r="M3" s="310"/>
      <c r="N3" s="204"/>
      <c r="O3" s="205"/>
      <c r="P3" s="204"/>
      <c r="Q3" s="205"/>
      <c r="R3" s="310"/>
      <c r="S3" s="311"/>
      <c r="T3" s="134"/>
      <c r="U3" s="134"/>
      <c r="V3" s="134"/>
    </row>
    <row r="4" spans="1:22">
      <c r="A4" s="188"/>
      <c r="B4" s="136"/>
      <c r="C4" s="372" t="s">
        <v>135</v>
      </c>
      <c r="D4" s="373"/>
      <c r="E4" s="373"/>
      <c r="F4" s="373"/>
      <c r="G4" s="373"/>
      <c r="H4" s="373"/>
      <c r="I4" s="373"/>
      <c r="J4" s="373"/>
      <c r="K4" s="373"/>
      <c r="L4" s="374"/>
      <c r="M4" s="375" t="s">
        <v>122</v>
      </c>
      <c r="N4" s="376"/>
      <c r="O4" s="376"/>
      <c r="P4" s="376"/>
      <c r="Q4" s="377"/>
      <c r="R4" s="376"/>
      <c r="S4" s="378"/>
      <c r="T4" s="134"/>
      <c r="U4" s="134"/>
      <c r="V4" s="134"/>
    </row>
    <row r="5" spans="1:22">
      <c r="A5" s="138"/>
      <c r="B5" s="136"/>
      <c r="C5" s="369" t="s">
        <v>136</v>
      </c>
      <c r="D5" s="370"/>
      <c r="E5" s="370"/>
      <c r="F5" s="370"/>
      <c r="G5" s="370"/>
      <c r="H5" s="379" t="s">
        <v>137</v>
      </c>
      <c r="I5" s="370"/>
      <c r="J5" s="370"/>
      <c r="K5" s="370"/>
      <c r="L5" s="371"/>
      <c r="M5" s="361" t="s">
        <v>84</v>
      </c>
      <c r="N5" s="361"/>
      <c r="O5" s="361"/>
      <c r="P5" s="361"/>
      <c r="Q5" s="367"/>
      <c r="R5" s="361"/>
      <c r="S5" s="362"/>
      <c r="T5" s="134"/>
      <c r="U5" s="134"/>
      <c r="V5" s="134"/>
    </row>
    <row r="6" spans="1:22">
      <c r="A6" s="138" t="s">
        <v>85</v>
      </c>
      <c r="B6" s="139"/>
      <c r="C6" s="357" t="s">
        <v>126</v>
      </c>
      <c r="D6" s="363"/>
      <c r="E6" s="364"/>
      <c r="F6" s="140" t="s">
        <v>127</v>
      </c>
      <c r="G6" s="141" t="s">
        <v>128</v>
      </c>
      <c r="H6" s="365" t="s">
        <v>126</v>
      </c>
      <c r="I6" s="363"/>
      <c r="J6" s="364"/>
      <c r="K6" s="140" t="s">
        <v>127</v>
      </c>
      <c r="L6" s="142" t="s">
        <v>128</v>
      </c>
      <c r="M6" s="357" t="s">
        <v>126</v>
      </c>
      <c r="N6" s="363"/>
      <c r="O6" s="363"/>
      <c r="P6" s="363"/>
      <c r="Q6" s="206"/>
      <c r="R6" s="207" t="s">
        <v>127</v>
      </c>
      <c r="S6" s="142" t="s">
        <v>128</v>
      </c>
      <c r="T6" s="134"/>
      <c r="U6" s="134"/>
      <c r="V6" s="134"/>
    </row>
    <row r="7" spans="1:22">
      <c r="A7" s="138"/>
      <c r="B7" s="139"/>
      <c r="C7" s="360" t="s">
        <v>129</v>
      </c>
      <c r="D7" s="361"/>
      <c r="E7" s="367"/>
      <c r="F7" s="143" t="s">
        <v>130</v>
      </c>
      <c r="G7" s="143" t="s">
        <v>130</v>
      </c>
      <c r="H7" s="368" t="s">
        <v>129</v>
      </c>
      <c r="I7" s="361"/>
      <c r="J7" s="367"/>
      <c r="K7" s="143" t="s">
        <v>130</v>
      </c>
      <c r="L7" s="145" t="s">
        <v>130</v>
      </c>
      <c r="M7" s="360" t="s">
        <v>129</v>
      </c>
      <c r="N7" s="361"/>
      <c r="O7" s="361"/>
      <c r="P7" s="361"/>
      <c r="Q7" s="208"/>
      <c r="R7" s="209" t="s">
        <v>130</v>
      </c>
      <c r="S7" s="145" t="s">
        <v>130</v>
      </c>
      <c r="T7" s="134"/>
      <c r="U7" s="134"/>
      <c r="V7" s="134"/>
    </row>
    <row r="8" spans="1:22">
      <c r="A8" s="146" t="s">
        <v>91</v>
      </c>
      <c r="B8" s="139"/>
      <c r="C8" s="147" t="s">
        <v>131</v>
      </c>
      <c r="D8" s="148" t="s">
        <v>93</v>
      </c>
      <c r="E8" s="149" t="s">
        <v>94</v>
      </c>
      <c r="F8" s="150" t="s">
        <v>95</v>
      </c>
      <c r="G8" s="150" t="s">
        <v>95</v>
      </c>
      <c r="H8" s="153" t="s">
        <v>131</v>
      </c>
      <c r="I8" s="148" t="s">
        <v>93</v>
      </c>
      <c r="J8" s="149" t="s">
        <v>94</v>
      </c>
      <c r="K8" s="150" t="s">
        <v>95</v>
      </c>
      <c r="L8" s="154" t="s">
        <v>95</v>
      </c>
      <c r="M8" s="152" t="s">
        <v>131</v>
      </c>
      <c r="N8" s="384" t="s">
        <v>93</v>
      </c>
      <c r="O8" s="385"/>
      <c r="P8" s="384" t="s">
        <v>94</v>
      </c>
      <c r="Q8" s="385"/>
      <c r="R8" s="210" t="s">
        <v>95</v>
      </c>
      <c r="S8" s="154" t="s">
        <v>95</v>
      </c>
      <c r="T8" s="134"/>
      <c r="U8" s="134"/>
      <c r="V8" s="134"/>
    </row>
    <row r="9" spans="1:22">
      <c r="A9" s="155"/>
      <c r="B9" s="156"/>
      <c r="C9" s="157" t="s">
        <v>132</v>
      </c>
      <c r="D9" s="312" t="s">
        <v>97</v>
      </c>
      <c r="E9" s="309" t="s">
        <v>84</v>
      </c>
      <c r="F9" s="158" t="s">
        <v>98</v>
      </c>
      <c r="G9" s="161" t="s">
        <v>99</v>
      </c>
      <c r="H9" s="160" t="s">
        <v>132</v>
      </c>
      <c r="I9" s="312" t="s">
        <v>97</v>
      </c>
      <c r="J9" s="309" t="s">
        <v>84</v>
      </c>
      <c r="K9" s="158" t="s">
        <v>98</v>
      </c>
      <c r="L9" s="162" t="s">
        <v>99</v>
      </c>
      <c r="M9" s="312" t="s">
        <v>132</v>
      </c>
      <c r="N9" s="386" t="s">
        <v>97</v>
      </c>
      <c r="O9" s="387"/>
      <c r="P9" s="386" t="s">
        <v>84</v>
      </c>
      <c r="Q9" s="387"/>
      <c r="R9" s="211" t="s">
        <v>98</v>
      </c>
      <c r="S9" s="162" t="s">
        <v>99</v>
      </c>
      <c r="T9" s="134"/>
      <c r="U9" s="134"/>
      <c r="V9" s="134"/>
    </row>
    <row r="10" spans="1:22">
      <c r="A10" s="163"/>
      <c r="B10" s="164"/>
      <c r="C10" s="165"/>
      <c r="D10" s="169"/>
      <c r="E10" s="169"/>
      <c r="F10" s="169"/>
      <c r="G10" s="168"/>
      <c r="H10" s="189"/>
      <c r="I10" s="189"/>
      <c r="J10" s="189"/>
      <c r="K10" s="189"/>
      <c r="L10" s="193"/>
      <c r="M10" s="212"/>
      <c r="N10" s="213"/>
      <c r="O10" s="214"/>
      <c r="P10" s="213"/>
      <c r="Q10" s="214"/>
      <c r="R10" s="192"/>
      <c r="S10" s="215"/>
      <c r="T10" s="173"/>
      <c r="U10" s="173"/>
      <c r="V10" s="173"/>
    </row>
    <row r="11" spans="1:22">
      <c r="A11" s="54">
        <v>2013</v>
      </c>
      <c r="B11" s="190"/>
      <c r="C11" s="191">
        <v>291</v>
      </c>
      <c r="D11" s="192">
        <v>197</v>
      </c>
      <c r="E11" s="189">
        <v>488</v>
      </c>
      <c r="F11" s="189">
        <v>6828</v>
      </c>
      <c r="G11" s="216">
        <v>6766</v>
      </c>
      <c r="H11" s="189">
        <v>3</v>
      </c>
      <c r="I11" s="192">
        <v>0</v>
      </c>
      <c r="J11" s="189">
        <v>3</v>
      </c>
      <c r="K11" s="189">
        <v>102</v>
      </c>
      <c r="L11" s="193">
        <v>100</v>
      </c>
      <c r="M11" s="192">
        <v>753</v>
      </c>
      <c r="N11" s="217">
        <v>203</v>
      </c>
      <c r="O11" s="218"/>
      <c r="P11" s="217">
        <v>956</v>
      </c>
      <c r="Q11" s="218"/>
      <c r="R11" s="192">
        <v>12904</v>
      </c>
      <c r="S11" s="215">
        <v>12781</v>
      </c>
      <c r="T11" s="173"/>
      <c r="U11" s="173"/>
      <c r="V11" s="173"/>
    </row>
    <row r="12" spans="1:22">
      <c r="A12" s="54">
        <v>2014</v>
      </c>
      <c r="B12" s="42"/>
      <c r="C12" s="191">
        <v>459</v>
      </c>
      <c r="D12" s="192">
        <v>244</v>
      </c>
      <c r="E12" s="189">
        <v>703</v>
      </c>
      <c r="F12" s="189">
        <v>6823</v>
      </c>
      <c r="G12" s="216">
        <v>6803</v>
      </c>
      <c r="H12" s="189">
        <v>1</v>
      </c>
      <c r="I12" s="192">
        <v>1</v>
      </c>
      <c r="J12" s="189">
        <v>2</v>
      </c>
      <c r="K12" s="189">
        <v>103</v>
      </c>
      <c r="L12" s="193">
        <v>103</v>
      </c>
      <c r="M12" s="192">
        <v>914</v>
      </c>
      <c r="N12" s="217">
        <v>257</v>
      </c>
      <c r="O12" s="218"/>
      <c r="P12" s="217">
        <v>1171</v>
      </c>
      <c r="Q12" s="218"/>
      <c r="R12" s="192">
        <v>12898</v>
      </c>
      <c r="S12" s="215">
        <v>12843</v>
      </c>
      <c r="T12" s="134"/>
      <c r="U12" s="134"/>
      <c r="V12" s="134"/>
    </row>
    <row r="13" spans="1:22">
      <c r="A13" s="54">
        <v>2015</v>
      </c>
      <c r="B13" s="42"/>
      <c r="C13" s="191">
        <v>430</v>
      </c>
      <c r="D13" s="192">
        <v>263</v>
      </c>
      <c r="E13" s="189">
        <v>693</v>
      </c>
      <c r="F13" s="189">
        <v>6808</v>
      </c>
      <c r="G13" s="216">
        <v>6780</v>
      </c>
      <c r="H13" s="189">
        <v>27</v>
      </c>
      <c r="I13" s="192">
        <v>0</v>
      </c>
      <c r="J13" s="189">
        <v>27</v>
      </c>
      <c r="K13" s="189">
        <v>103</v>
      </c>
      <c r="L13" s="193">
        <v>103</v>
      </c>
      <c r="M13" s="192">
        <v>1337</v>
      </c>
      <c r="N13" s="217">
        <v>277</v>
      </c>
      <c r="O13" s="218"/>
      <c r="P13" s="217">
        <v>1614</v>
      </c>
      <c r="Q13" s="218"/>
      <c r="R13" s="192">
        <v>12972</v>
      </c>
      <c r="S13" s="215">
        <v>12881</v>
      </c>
      <c r="T13" s="134"/>
      <c r="U13" s="134"/>
      <c r="V13" s="134"/>
    </row>
    <row r="14" spans="1:22">
      <c r="A14" s="54">
        <v>2016</v>
      </c>
      <c r="B14" s="42"/>
      <c r="C14" s="191">
        <v>494</v>
      </c>
      <c r="D14" s="192">
        <v>262</v>
      </c>
      <c r="E14" s="189">
        <v>756</v>
      </c>
      <c r="F14" s="189">
        <v>6806</v>
      </c>
      <c r="G14" s="216">
        <v>6773</v>
      </c>
      <c r="H14" s="189">
        <v>1</v>
      </c>
      <c r="I14" s="192">
        <v>0</v>
      </c>
      <c r="J14" s="189">
        <v>1</v>
      </c>
      <c r="K14" s="189">
        <v>103</v>
      </c>
      <c r="L14" s="193">
        <v>103</v>
      </c>
      <c r="M14" s="192">
        <v>1381</v>
      </c>
      <c r="N14" s="217">
        <v>263</v>
      </c>
      <c r="O14" s="218"/>
      <c r="P14" s="217">
        <v>1644</v>
      </c>
      <c r="Q14" s="218"/>
      <c r="R14" s="192">
        <v>13029</v>
      </c>
      <c r="S14" s="215">
        <v>12925</v>
      </c>
      <c r="T14" s="134"/>
      <c r="U14" s="134"/>
      <c r="V14" s="134"/>
    </row>
    <row r="15" spans="1:22">
      <c r="A15" s="54">
        <v>2017</v>
      </c>
      <c r="B15" s="42"/>
      <c r="C15" s="191">
        <v>419</v>
      </c>
      <c r="D15" s="192">
        <v>196</v>
      </c>
      <c r="E15" s="189">
        <v>615</v>
      </c>
      <c r="F15" s="189">
        <v>6792</v>
      </c>
      <c r="G15" s="216">
        <v>6740</v>
      </c>
      <c r="H15" s="189">
        <v>7</v>
      </c>
      <c r="I15" s="192">
        <v>0</v>
      </c>
      <c r="J15" s="189">
        <v>7</v>
      </c>
      <c r="K15" s="189">
        <v>106</v>
      </c>
      <c r="L15" s="193">
        <v>106</v>
      </c>
      <c r="M15" s="192">
        <v>1153</v>
      </c>
      <c r="N15" s="217">
        <v>196</v>
      </c>
      <c r="O15" s="218"/>
      <c r="P15" s="217">
        <v>1349</v>
      </c>
      <c r="Q15" s="218"/>
      <c r="R15" s="192">
        <v>13052</v>
      </c>
      <c r="S15" s="215">
        <v>12967</v>
      </c>
      <c r="T15" s="134"/>
      <c r="U15" s="134"/>
      <c r="V15" s="134"/>
    </row>
    <row r="16" spans="1:22">
      <c r="A16" s="54"/>
      <c r="B16" s="42"/>
      <c r="C16" s="191"/>
      <c r="D16" s="192"/>
      <c r="E16" s="189"/>
      <c r="F16" s="189"/>
      <c r="G16" s="216"/>
      <c r="H16" s="189"/>
      <c r="I16" s="192"/>
      <c r="J16" s="189"/>
      <c r="K16" s="189"/>
      <c r="L16" s="193"/>
      <c r="M16" s="192"/>
      <c r="N16" s="217"/>
      <c r="O16" s="218"/>
      <c r="P16" s="217"/>
      <c r="Q16" s="218"/>
      <c r="R16" s="192"/>
      <c r="S16" s="215"/>
      <c r="T16" s="134"/>
      <c r="U16" s="134"/>
      <c r="V16" s="134"/>
    </row>
    <row r="17" spans="1:22">
      <c r="A17" s="43"/>
      <c r="B17" s="42"/>
      <c r="C17" s="183"/>
      <c r="D17" s="184"/>
      <c r="E17" s="184"/>
      <c r="F17" s="184"/>
      <c r="G17" s="219"/>
      <c r="H17" s="41"/>
      <c r="I17" s="184"/>
      <c r="J17" s="184"/>
      <c r="K17" s="184"/>
      <c r="L17" s="185"/>
      <c r="M17" s="194"/>
      <c r="N17" s="220"/>
      <c r="O17" s="221"/>
      <c r="P17" s="220"/>
      <c r="Q17" s="221"/>
      <c r="R17" s="194"/>
      <c r="S17" s="222"/>
      <c r="T17" s="134"/>
      <c r="U17" s="134"/>
      <c r="V17" s="134"/>
    </row>
    <row r="18" spans="1:22">
      <c r="A18" s="43"/>
      <c r="B18" s="42"/>
      <c r="C18" s="183"/>
      <c r="D18" s="184"/>
      <c r="E18" s="184"/>
      <c r="F18" s="184"/>
      <c r="G18" s="219"/>
      <c r="H18" s="41"/>
      <c r="I18" s="184"/>
      <c r="J18" s="184"/>
      <c r="K18" s="184"/>
      <c r="L18" s="185"/>
      <c r="M18" s="194"/>
      <c r="N18" s="220"/>
      <c r="O18" s="221"/>
      <c r="P18" s="220"/>
      <c r="Q18" s="221"/>
      <c r="R18" s="194"/>
      <c r="S18" s="222"/>
      <c r="T18" s="134"/>
      <c r="U18" s="134"/>
      <c r="V18" s="134"/>
    </row>
    <row r="19" spans="1:22">
      <c r="A19" s="43"/>
      <c r="B19" s="42"/>
      <c r="C19" s="183"/>
      <c r="D19" s="184"/>
      <c r="E19" s="184"/>
      <c r="F19" s="184"/>
      <c r="G19" s="219"/>
      <c r="H19" s="41"/>
      <c r="I19" s="184"/>
      <c r="J19" s="184"/>
      <c r="K19" s="184"/>
      <c r="L19" s="185"/>
      <c r="M19" s="194"/>
      <c r="N19" s="220"/>
      <c r="O19" s="221"/>
      <c r="P19" s="220"/>
      <c r="Q19" s="221"/>
      <c r="R19" s="194"/>
      <c r="S19" s="222"/>
      <c r="T19" s="134"/>
      <c r="U19" s="134"/>
      <c r="V19" s="134"/>
    </row>
    <row r="20" spans="1:22">
      <c r="A20" s="43">
        <v>2017</v>
      </c>
      <c r="B20" s="42">
        <v>6</v>
      </c>
      <c r="C20" s="183">
        <v>32</v>
      </c>
      <c r="D20" s="184">
        <v>11</v>
      </c>
      <c r="E20" s="184">
        <v>43</v>
      </c>
      <c r="F20" s="184">
        <v>6806</v>
      </c>
      <c r="G20" s="219">
        <v>6764</v>
      </c>
      <c r="H20" s="41">
        <v>2</v>
      </c>
      <c r="I20" s="184">
        <v>0</v>
      </c>
      <c r="J20" s="184">
        <v>2</v>
      </c>
      <c r="K20" s="184">
        <v>104</v>
      </c>
      <c r="L20" s="185">
        <v>103</v>
      </c>
      <c r="M20" s="194">
        <v>94</v>
      </c>
      <c r="N20" s="220">
        <v>11</v>
      </c>
      <c r="O20" s="221"/>
      <c r="P20" s="220">
        <v>105</v>
      </c>
      <c r="Q20" s="221"/>
      <c r="R20" s="194">
        <v>13025</v>
      </c>
      <c r="S20" s="222">
        <v>12941</v>
      </c>
      <c r="T20" s="127"/>
      <c r="U20" s="127"/>
      <c r="V20" s="127"/>
    </row>
    <row r="21" spans="1:22">
      <c r="A21" s="223"/>
      <c r="B21" s="42">
        <v>7</v>
      </c>
      <c r="C21" s="183">
        <v>42</v>
      </c>
      <c r="D21" s="184">
        <v>18</v>
      </c>
      <c r="E21" s="184">
        <v>60</v>
      </c>
      <c r="F21" s="184">
        <v>6790</v>
      </c>
      <c r="G21" s="219">
        <v>6745</v>
      </c>
      <c r="H21" s="41">
        <v>2</v>
      </c>
      <c r="I21" s="184">
        <v>0</v>
      </c>
      <c r="J21" s="184">
        <v>2</v>
      </c>
      <c r="K21" s="184">
        <v>104</v>
      </c>
      <c r="L21" s="185">
        <v>103</v>
      </c>
      <c r="M21" s="194">
        <v>100</v>
      </c>
      <c r="N21" s="220">
        <v>18</v>
      </c>
      <c r="O21" s="221"/>
      <c r="P21" s="220">
        <v>118</v>
      </c>
      <c r="Q21" s="221"/>
      <c r="R21" s="194">
        <v>13037</v>
      </c>
      <c r="S21" s="222">
        <v>12927</v>
      </c>
      <c r="T21" s="127"/>
      <c r="U21" s="127"/>
      <c r="V21" s="127"/>
    </row>
    <row r="22" spans="1:22">
      <c r="A22" s="223"/>
      <c r="B22" s="42">
        <v>8</v>
      </c>
      <c r="C22" s="183">
        <v>59</v>
      </c>
      <c r="D22" s="184">
        <v>45</v>
      </c>
      <c r="E22" s="184">
        <v>104</v>
      </c>
      <c r="F22" s="184">
        <v>6794</v>
      </c>
      <c r="G22" s="219">
        <v>6753</v>
      </c>
      <c r="H22" s="41">
        <v>0</v>
      </c>
      <c r="I22" s="184">
        <v>0</v>
      </c>
      <c r="J22" s="184">
        <v>0</v>
      </c>
      <c r="K22" s="184">
        <v>104</v>
      </c>
      <c r="L22" s="185">
        <v>104</v>
      </c>
      <c r="M22" s="194">
        <v>111</v>
      </c>
      <c r="N22" s="220">
        <v>45</v>
      </c>
      <c r="O22" s="221"/>
      <c r="P22" s="220">
        <v>156</v>
      </c>
      <c r="Q22" s="221"/>
      <c r="R22" s="194">
        <v>13014</v>
      </c>
      <c r="S22" s="222">
        <v>12892</v>
      </c>
      <c r="T22" s="127"/>
      <c r="U22" s="127"/>
      <c r="V22" s="127"/>
    </row>
    <row r="23" spans="1:22">
      <c r="A23" s="223"/>
      <c r="B23" s="42">
        <v>9</v>
      </c>
      <c r="C23" s="183">
        <v>28</v>
      </c>
      <c r="D23" s="184">
        <v>19</v>
      </c>
      <c r="E23" s="184">
        <v>47</v>
      </c>
      <c r="F23" s="184">
        <v>6800</v>
      </c>
      <c r="G23" s="219">
        <v>6756</v>
      </c>
      <c r="H23" s="41">
        <v>0</v>
      </c>
      <c r="I23" s="184">
        <v>0</v>
      </c>
      <c r="J23" s="184">
        <v>0</v>
      </c>
      <c r="K23" s="184">
        <v>104</v>
      </c>
      <c r="L23" s="185">
        <v>104</v>
      </c>
      <c r="M23" s="194">
        <v>73</v>
      </c>
      <c r="N23" s="220">
        <v>19</v>
      </c>
      <c r="O23" s="221"/>
      <c r="P23" s="220">
        <v>92</v>
      </c>
      <c r="Q23" s="221"/>
      <c r="R23" s="194">
        <v>12992</v>
      </c>
      <c r="S23" s="222">
        <v>12901</v>
      </c>
      <c r="T23" s="127"/>
      <c r="U23" s="127"/>
      <c r="V23" s="127"/>
    </row>
    <row r="24" spans="1:22">
      <c r="A24" s="223"/>
      <c r="B24" s="42">
        <v>10</v>
      </c>
      <c r="C24" s="183">
        <v>27</v>
      </c>
      <c r="D24" s="184">
        <v>16</v>
      </c>
      <c r="E24" s="184">
        <v>43</v>
      </c>
      <c r="F24" s="184">
        <v>6802</v>
      </c>
      <c r="G24" s="219">
        <v>6744</v>
      </c>
      <c r="H24" s="41">
        <v>1</v>
      </c>
      <c r="I24" s="184">
        <v>0</v>
      </c>
      <c r="J24" s="184">
        <v>1</v>
      </c>
      <c r="K24" s="184">
        <v>105</v>
      </c>
      <c r="L24" s="185">
        <v>105</v>
      </c>
      <c r="M24" s="194">
        <v>93</v>
      </c>
      <c r="N24" s="220">
        <v>16</v>
      </c>
      <c r="O24" s="221"/>
      <c r="P24" s="220">
        <v>109</v>
      </c>
      <c r="Q24" s="221"/>
      <c r="R24" s="194">
        <v>13013</v>
      </c>
      <c r="S24" s="222">
        <v>12908</v>
      </c>
      <c r="T24" s="127"/>
      <c r="U24" s="127"/>
      <c r="V24" s="127"/>
    </row>
    <row r="25" spans="1:22">
      <c r="A25" s="223"/>
      <c r="B25" s="42">
        <v>11</v>
      </c>
      <c r="C25" s="183">
        <v>27</v>
      </c>
      <c r="D25" s="184">
        <v>13</v>
      </c>
      <c r="E25" s="184">
        <v>40</v>
      </c>
      <c r="F25" s="184">
        <v>6801</v>
      </c>
      <c r="G25" s="219">
        <v>6760</v>
      </c>
      <c r="H25" s="41">
        <v>0</v>
      </c>
      <c r="I25" s="184">
        <v>0</v>
      </c>
      <c r="J25" s="184">
        <v>0</v>
      </c>
      <c r="K25" s="184">
        <v>105</v>
      </c>
      <c r="L25" s="185">
        <v>105</v>
      </c>
      <c r="M25" s="194">
        <v>111</v>
      </c>
      <c r="N25" s="220">
        <v>13</v>
      </c>
      <c r="O25" s="221"/>
      <c r="P25" s="220">
        <v>124</v>
      </c>
      <c r="Q25" s="221"/>
      <c r="R25" s="194">
        <v>13023</v>
      </c>
      <c r="S25" s="222">
        <v>12948</v>
      </c>
      <c r="T25" s="127"/>
      <c r="U25" s="127"/>
      <c r="V25" s="127"/>
    </row>
    <row r="26" spans="1:22">
      <c r="A26" s="223"/>
      <c r="B26" s="42">
        <v>12</v>
      </c>
      <c r="C26" s="183">
        <v>30</v>
      </c>
      <c r="D26" s="184">
        <v>13</v>
      </c>
      <c r="E26" s="184">
        <v>43</v>
      </c>
      <c r="F26" s="184">
        <v>6792</v>
      </c>
      <c r="G26" s="219">
        <v>6740</v>
      </c>
      <c r="H26" s="41">
        <v>1</v>
      </c>
      <c r="I26" s="184">
        <v>0</v>
      </c>
      <c r="J26" s="184">
        <v>1</v>
      </c>
      <c r="K26" s="184">
        <v>106</v>
      </c>
      <c r="L26" s="185">
        <v>106</v>
      </c>
      <c r="M26" s="194">
        <v>113</v>
      </c>
      <c r="N26" s="220">
        <v>13</v>
      </c>
      <c r="O26" s="221"/>
      <c r="P26" s="220">
        <v>126</v>
      </c>
      <c r="Q26" s="221"/>
      <c r="R26" s="194">
        <v>13052</v>
      </c>
      <c r="S26" s="222">
        <v>12967</v>
      </c>
      <c r="T26" s="127"/>
      <c r="U26" s="127"/>
      <c r="V26" s="127"/>
    </row>
    <row r="27" spans="1:22">
      <c r="A27" s="223"/>
      <c r="B27" s="113"/>
      <c r="C27" s="195"/>
      <c r="D27" s="184"/>
      <c r="E27" s="184"/>
      <c r="F27" s="184"/>
      <c r="G27" s="219"/>
      <c r="H27" s="41"/>
      <c r="I27" s="184"/>
      <c r="J27" s="184"/>
      <c r="K27" s="184"/>
      <c r="L27" s="219"/>
      <c r="M27" s="183"/>
      <c r="N27" s="220"/>
      <c r="O27" s="221"/>
      <c r="P27" s="220"/>
      <c r="Q27" s="221"/>
      <c r="R27" s="194"/>
      <c r="S27" s="224"/>
      <c r="T27" s="127"/>
      <c r="U27" s="127"/>
      <c r="V27" s="127"/>
    </row>
    <row r="28" spans="1:22">
      <c r="A28" s="43">
        <v>2018</v>
      </c>
      <c r="B28" s="42">
        <v>1</v>
      </c>
      <c r="C28" s="183">
        <v>25</v>
      </c>
      <c r="D28" s="184">
        <v>18</v>
      </c>
      <c r="E28" s="184">
        <v>43</v>
      </c>
      <c r="F28" s="184">
        <v>6805</v>
      </c>
      <c r="G28" s="219">
        <v>6753</v>
      </c>
      <c r="H28" s="41">
        <v>0</v>
      </c>
      <c r="I28" s="184">
        <v>0</v>
      </c>
      <c r="J28" s="184">
        <v>0</v>
      </c>
      <c r="K28" s="184">
        <v>106</v>
      </c>
      <c r="L28" s="185">
        <v>106</v>
      </c>
      <c r="M28" s="194">
        <v>65</v>
      </c>
      <c r="N28" s="220">
        <v>18</v>
      </c>
      <c r="O28" s="221"/>
      <c r="P28" s="220">
        <v>83</v>
      </c>
      <c r="Q28" s="221"/>
      <c r="R28" s="194">
        <v>13083</v>
      </c>
      <c r="S28" s="222">
        <v>12981</v>
      </c>
      <c r="T28" s="127"/>
      <c r="U28" s="127"/>
      <c r="V28" s="127"/>
    </row>
    <row r="29" spans="1:22">
      <c r="A29" s="225"/>
      <c r="B29" s="42">
        <v>2</v>
      </c>
      <c r="C29" s="183">
        <v>13</v>
      </c>
      <c r="D29" s="184">
        <v>10</v>
      </c>
      <c r="E29" s="184">
        <v>23</v>
      </c>
      <c r="F29" s="184">
        <v>6798</v>
      </c>
      <c r="G29" s="219">
        <v>6751</v>
      </c>
      <c r="H29" s="41">
        <v>0</v>
      </c>
      <c r="I29" s="184">
        <v>0</v>
      </c>
      <c r="J29" s="184">
        <v>0</v>
      </c>
      <c r="K29" s="184">
        <v>106</v>
      </c>
      <c r="L29" s="185">
        <v>106</v>
      </c>
      <c r="M29" s="194">
        <v>51</v>
      </c>
      <c r="N29" s="220">
        <v>10</v>
      </c>
      <c r="O29" s="221"/>
      <c r="P29" s="220">
        <v>61</v>
      </c>
      <c r="Q29" s="221"/>
      <c r="R29" s="194">
        <v>13092</v>
      </c>
      <c r="S29" s="222">
        <v>12987</v>
      </c>
      <c r="T29" s="127"/>
      <c r="U29" s="127"/>
      <c r="V29" s="127"/>
    </row>
    <row r="30" spans="1:22">
      <c r="A30" s="223"/>
      <c r="B30" s="42">
        <v>3</v>
      </c>
      <c r="C30" s="183">
        <v>42</v>
      </c>
      <c r="D30" s="184">
        <v>22</v>
      </c>
      <c r="E30" s="184">
        <v>64</v>
      </c>
      <c r="F30" s="184">
        <v>6830</v>
      </c>
      <c r="G30" s="219">
        <v>6786</v>
      </c>
      <c r="H30" s="41">
        <v>10</v>
      </c>
      <c r="I30" s="184">
        <v>0</v>
      </c>
      <c r="J30" s="184">
        <v>10</v>
      </c>
      <c r="K30" s="184">
        <v>116</v>
      </c>
      <c r="L30" s="185">
        <v>116</v>
      </c>
      <c r="M30" s="194">
        <v>93</v>
      </c>
      <c r="N30" s="220">
        <v>22</v>
      </c>
      <c r="O30" s="221"/>
      <c r="P30" s="220">
        <v>115</v>
      </c>
      <c r="Q30" s="221"/>
      <c r="R30" s="194">
        <v>13105</v>
      </c>
      <c r="S30" s="222">
        <v>13016</v>
      </c>
      <c r="T30" s="127"/>
      <c r="U30" s="127"/>
      <c r="V30" s="127"/>
    </row>
    <row r="31" spans="1:22">
      <c r="A31" s="223"/>
      <c r="B31" s="42">
        <v>4</v>
      </c>
      <c r="C31" s="183">
        <v>20</v>
      </c>
      <c r="D31" s="184">
        <v>10</v>
      </c>
      <c r="E31" s="184">
        <v>30</v>
      </c>
      <c r="F31" s="184">
        <v>6826</v>
      </c>
      <c r="G31" s="219">
        <v>6792</v>
      </c>
      <c r="H31" s="41">
        <v>0</v>
      </c>
      <c r="I31" s="184">
        <v>0</v>
      </c>
      <c r="J31" s="184">
        <v>0</v>
      </c>
      <c r="K31" s="184">
        <v>116</v>
      </c>
      <c r="L31" s="185">
        <v>116</v>
      </c>
      <c r="M31" s="194">
        <v>83</v>
      </c>
      <c r="N31" s="220">
        <v>10</v>
      </c>
      <c r="O31" s="221"/>
      <c r="P31" s="220">
        <v>93</v>
      </c>
      <c r="Q31" s="221"/>
      <c r="R31" s="194">
        <v>13079</v>
      </c>
      <c r="S31" s="222">
        <v>13022</v>
      </c>
      <c r="T31" s="127"/>
      <c r="U31" s="127"/>
      <c r="V31" s="127"/>
    </row>
    <row r="32" spans="1:22">
      <c r="A32" s="223"/>
      <c r="B32" s="42">
        <v>5</v>
      </c>
      <c r="C32" s="183">
        <v>30</v>
      </c>
      <c r="D32" s="184">
        <v>13</v>
      </c>
      <c r="E32" s="184">
        <v>43</v>
      </c>
      <c r="F32" s="184">
        <v>6823</v>
      </c>
      <c r="G32" s="219">
        <v>6786</v>
      </c>
      <c r="H32" s="41">
        <v>0</v>
      </c>
      <c r="I32" s="184">
        <v>0</v>
      </c>
      <c r="J32" s="184">
        <v>0</v>
      </c>
      <c r="K32" s="184">
        <v>116</v>
      </c>
      <c r="L32" s="185">
        <v>116</v>
      </c>
      <c r="M32" s="194">
        <v>94</v>
      </c>
      <c r="N32" s="220">
        <v>13</v>
      </c>
      <c r="O32" s="221"/>
      <c r="P32" s="220">
        <v>107</v>
      </c>
      <c r="Q32" s="221"/>
      <c r="R32" s="194">
        <v>13129</v>
      </c>
      <c r="S32" s="222">
        <v>13060</v>
      </c>
      <c r="T32" s="127"/>
      <c r="U32" s="127"/>
      <c r="V32" s="127"/>
    </row>
    <row r="33" spans="1:22">
      <c r="A33" s="223"/>
      <c r="B33" s="42">
        <v>6</v>
      </c>
      <c r="C33" s="183">
        <v>22</v>
      </c>
      <c r="D33" s="184">
        <v>16</v>
      </c>
      <c r="E33" s="184">
        <v>38</v>
      </c>
      <c r="F33" s="184">
        <v>6816</v>
      </c>
      <c r="G33" s="219">
        <v>6787</v>
      </c>
      <c r="H33" s="41">
        <v>0</v>
      </c>
      <c r="I33" s="184">
        <v>0</v>
      </c>
      <c r="J33" s="184">
        <v>0</v>
      </c>
      <c r="K33" s="184">
        <v>116</v>
      </c>
      <c r="L33" s="185">
        <v>116</v>
      </c>
      <c r="M33" s="194">
        <v>98</v>
      </c>
      <c r="N33" s="220">
        <v>16</v>
      </c>
      <c r="O33" s="221"/>
      <c r="P33" s="220">
        <v>114</v>
      </c>
      <c r="Q33" s="221"/>
      <c r="R33" s="194">
        <v>13184</v>
      </c>
      <c r="S33" s="222">
        <v>13076</v>
      </c>
      <c r="T33" s="127"/>
      <c r="U33" s="127"/>
      <c r="V33" s="127"/>
    </row>
    <row r="34" spans="1:22">
      <c r="A34" s="223"/>
      <c r="B34" s="42">
        <v>7</v>
      </c>
      <c r="C34" s="183">
        <v>44</v>
      </c>
      <c r="D34" s="184">
        <v>22</v>
      </c>
      <c r="E34" s="184">
        <v>66</v>
      </c>
      <c r="F34" s="184">
        <v>6818</v>
      </c>
      <c r="G34" s="219">
        <v>6783</v>
      </c>
      <c r="H34" s="41">
        <v>0</v>
      </c>
      <c r="I34" s="184">
        <v>0</v>
      </c>
      <c r="J34" s="184">
        <v>0</v>
      </c>
      <c r="K34" s="184">
        <v>116</v>
      </c>
      <c r="L34" s="185">
        <v>114</v>
      </c>
      <c r="M34" s="194">
        <v>82</v>
      </c>
      <c r="N34" s="220">
        <v>22</v>
      </c>
      <c r="O34" s="221"/>
      <c r="P34" s="220">
        <v>104</v>
      </c>
      <c r="Q34" s="221"/>
      <c r="R34" s="194">
        <v>13202</v>
      </c>
      <c r="S34" s="222">
        <v>13060</v>
      </c>
      <c r="T34" s="127"/>
      <c r="U34" s="127"/>
      <c r="V34" s="127"/>
    </row>
    <row r="35" spans="1:22">
      <c r="A35" s="223"/>
      <c r="B35" s="42">
        <v>8</v>
      </c>
      <c r="C35" s="183">
        <v>60</v>
      </c>
      <c r="D35" s="184">
        <v>37</v>
      </c>
      <c r="E35" s="184">
        <v>97</v>
      </c>
      <c r="F35" s="184">
        <v>6812</v>
      </c>
      <c r="G35" s="219">
        <v>6774</v>
      </c>
      <c r="H35" s="41">
        <v>10</v>
      </c>
      <c r="I35" s="184">
        <v>0</v>
      </c>
      <c r="J35" s="184">
        <v>10</v>
      </c>
      <c r="K35" s="184">
        <v>126</v>
      </c>
      <c r="L35" s="185">
        <v>124</v>
      </c>
      <c r="M35" s="194">
        <v>185</v>
      </c>
      <c r="N35" s="220">
        <v>37</v>
      </c>
      <c r="O35" s="221"/>
      <c r="P35" s="220">
        <v>222</v>
      </c>
      <c r="Q35" s="221"/>
      <c r="R35" s="194">
        <v>13269</v>
      </c>
      <c r="S35" s="222">
        <v>13100</v>
      </c>
      <c r="T35" s="127"/>
      <c r="U35" s="127"/>
      <c r="V35" s="127"/>
    </row>
    <row r="36" spans="1:22">
      <c r="A36" s="223"/>
      <c r="B36" s="42">
        <v>9</v>
      </c>
      <c r="C36" s="183">
        <v>71</v>
      </c>
      <c r="D36" s="184">
        <v>17</v>
      </c>
      <c r="E36" s="184">
        <v>88</v>
      </c>
      <c r="F36" s="184">
        <v>6850</v>
      </c>
      <c r="G36" s="219">
        <v>6812</v>
      </c>
      <c r="H36" s="41">
        <v>0</v>
      </c>
      <c r="I36" s="184">
        <v>0</v>
      </c>
      <c r="J36" s="184">
        <v>0</v>
      </c>
      <c r="K36" s="184">
        <v>126</v>
      </c>
      <c r="L36" s="185">
        <v>124</v>
      </c>
      <c r="M36" s="194">
        <v>168</v>
      </c>
      <c r="N36" s="220">
        <v>17</v>
      </c>
      <c r="O36" s="221"/>
      <c r="P36" s="220">
        <v>185</v>
      </c>
      <c r="Q36" s="221"/>
      <c r="R36" s="194">
        <v>13344</v>
      </c>
      <c r="S36" s="222">
        <v>13229</v>
      </c>
      <c r="T36" s="127"/>
      <c r="U36" s="127"/>
      <c r="V36" s="127"/>
    </row>
    <row r="37" spans="1:22">
      <c r="A37" s="223"/>
      <c r="B37" s="42">
        <v>10</v>
      </c>
      <c r="C37" s="183">
        <v>37</v>
      </c>
      <c r="D37" s="184">
        <v>8</v>
      </c>
      <c r="E37" s="184">
        <v>45</v>
      </c>
      <c r="F37" s="184">
        <v>6858</v>
      </c>
      <c r="G37" s="219">
        <v>6808</v>
      </c>
      <c r="H37" s="41">
        <v>0</v>
      </c>
      <c r="I37" s="184">
        <v>0</v>
      </c>
      <c r="J37" s="184">
        <v>0</v>
      </c>
      <c r="K37" s="184">
        <v>126</v>
      </c>
      <c r="L37" s="185">
        <v>123</v>
      </c>
      <c r="M37" s="194">
        <v>81</v>
      </c>
      <c r="N37" s="220">
        <v>8</v>
      </c>
      <c r="O37" s="221"/>
      <c r="P37" s="220">
        <v>89</v>
      </c>
      <c r="Q37" s="221"/>
      <c r="R37" s="194">
        <v>13357</v>
      </c>
      <c r="S37" s="222">
        <v>13224</v>
      </c>
      <c r="T37" s="127"/>
      <c r="U37" s="127"/>
      <c r="V37" s="127"/>
    </row>
    <row r="38" spans="1:22">
      <c r="A38" s="223"/>
      <c r="B38" s="42">
        <v>11</v>
      </c>
      <c r="C38" s="183">
        <v>24</v>
      </c>
      <c r="D38" s="184">
        <v>6</v>
      </c>
      <c r="E38" s="184">
        <v>30</v>
      </c>
      <c r="F38" s="184">
        <v>6858</v>
      </c>
      <c r="G38" s="219">
        <v>6814</v>
      </c>
      <c r="H38" s="41">
        <v>0</v>
      </c>
      <c r="I38" s="184">
        <v>0</v>
      </c>
      <c r="J38" s="184">
        <v>0</v>
      </c>
      <c r="K38" s="184">
        <v>126</v>
      </c>
      <c r="L38" s="185">
        <v>124</v>
      </c>
      <c r="M38" s="194">
        <v>41</v>
      </c>
      <c r="N38" s="220">
        <v>6</v>
      </c>
      <c r="O38" s="221"/>
      <c r="P38" s="220">
        <v>47</v>
      </c>
      <c r="Q38" s="221"/>
      <c r="R38" s="194">
        <v>13363</v>
      </c>
      <c r="S38" s="222">
        <v>13244</v>
      </c>
      <c r="T38" s="127"/>
      <c r="U38" s="127"/>
      <c r="V38" s="127"/>
    </row>
    <row r="39" spans="1:22">
      <c r="A39" s="196"/>
      <c r="B39" s="197"/>
      <c r="C39" s="198"/>
      <c r="D39" s="199"/>
      <c r="E39" s="199"/>
      <c r="F39" s="199"/>
      <c r="G39" s="199"/>
      <c r="H39" s="199"/>
      <c r="I39" s="199"/>
      <c r="J39" s="199"/>
      <c r="K39" s="199"/>
      <c r="L39" s="196"/>
      <c r="M39" s="200"/>
      <c r="N39" s="226"/>
      <c r="O39" s="227"/>
      <c r="P39" s="226"/>
      <c r="Q39" s="227"/>
      <c r="R39" s="199"/>
      <c r="S39" s="201"/>
      <c r="T39" s="127"/>
      <c r="U39" s="127"/>
      <c r="V39" s="127"/>
    </row>
    <row r="40" spans="1:22">
      <c r="A40" s="131"/>
      <c r="B40" s="132"/>
      <c r="C40" s="357" t="s">
        <v>138</v>
      </c>
      <c r="D40" s="358"/>
      <c r="E40" s="358"/>
      <c r="F40" s="358"/>
      <c r="G40" s="358"/>
      <c r="H40" s="358"/>
      <c r="I40" s="358"/>
      <c r="J40" s="358"/>
      <c r="K40" s="358"/>
      <c r="L40" s="358"/>
      <c r="M40" s="358"/>
      <c r="N40" s="358"/>
      <c r="O40" s="358"/>
      <c r="P40" s="358"/>
      <c r="Q40" s="359"/>
      <c r="R40" s="134"/>
      <c r="S40" s="134"/>
      <c r="T40" s="127"/>
      <c r="U40" s="127"/>
      <c r="V40" s="127"/>
    </row>
    <row r="41" spans="1:22">
      <c r="A41" s="135"/>
      <c r="B41" s="136"/>
      <c r="C41" s="383" t="s">
        <v>139</v>
      </c>
      <c r="D41" s="370"/>
      <c r="E41" s="370"/>
      <c r="F41" s="370"/>
      <c r="G41" s="370"/>
      <c r="H41" s="370"/>
      <c r="I41" s="370"/>
      <c r="J41" s="370"/>
      <c r="K41" s="370"/>
      <c r="L41" s="370"/>
      <c r="M41" s="370"/>
      <c r="N41" s="370"/>
      <c r="O41" s="370"/>
      <c r="P41" s="370"/>
      <c r="Q41" s="371"/>
      <c r="R41" s="134"/>
      <c r="S41" s="134"/>
      <c r="T41" s="127"/>
      <c r="U41" s="127"/>
      <c r="V41" s="127"/>
    </row>
    <row r="42" spans="1:22">
      <c r="A42" s="188"/>
      <c r="B42" s="136"/>
      <c r="C42" s="380" t="s">
        <v>140</v>
      </c>
      <c r="D42" s="381"/>
      <c r="E42" s="382"/>
      <c r="F42" s="381"/>
      <c r="G42" s="381"/>
      <c r="H42" s="365" t="s">
        <v>141</v>
      </c>
      <c r="I42" s="363"/>
      <c r="J42" s="363"/>
      <c r="K42" s="363"/>
      <c r="L42" s="366"/>
      <c r="M42" s="358" t="s">
        <v>122</v>
      </c>
      <c r="N42" s="363"/>
      <c r="O42" s="363"/>
      <c r="P42" s="363"/>
      <c r="Q42" s="366"/>
      <c r="R42" s="134"/>
      <c r="S42" s="134"/>
      <c r="T42" s="127"/>
      <c r="U42" s="127"/>
      <c r="V42" s="127"/>
    </row>
    <row r="43" spans="1:22">
      <c r="A43" s="138"/>
      <c r="B43" s="136"/>
      <c r="C43" s="388" t="s">
        <v>142</v>
      </c>
      <c r="D43" s="388"/>
      <c r="E43" s="389"/>
      <c r="F43" s="388"/>
      <c r="G43" s="388"/>
      <c r="H43" s="390" t="s">
        <v>143</v>
      </c>
      <c r="I43" s="388"/>
      <c r="J43" s="388"/>
      <c r="K43" s="388"/>
      <c r="L43" s="391"/>
      <c r="M43" s="388" t="s">
        <v>84</v>
      </c>
      <c r="N43" s="388"/>
      <c r="O43" s="388"/>
      <c r="P43" s="388"/>
      <c r="Q43" s="391"/>
      <c r="R43" s="134"/>
      <c r="S43" s="134"/>
    </row>
    <row r="44" spans="1:22">
      <c r="A44" s="138" t="s">
        <v>85</v>
      </c>
      <c r="B44" s="139"/>
      <c r="C44" s="358" t="s">
        <v>126</v>
      </c>
      <c r="D44" s="363"/>
      <c r="E44" s="364"/>
      <c r="F44" s="140" t="s">
        <v>127</v>
      </c>
      <c r="G44" s="141" t="s">
        <v>128</v>
      </c>
      <c r="H44" s="365" t="s">
        <v>126</v>
      </c>
      <c r="I44" s="363"/>
      <c r="J44" s="364"/>
      <c r="K44" s="140" t="s">
        <v>127</v>
      </c>
      <c r="L44" s="142" t="s">
        <v>128</v>
      </c>
      <c r="M44" s="358" t="s">
        <v>126</v>
      </c>
      <c r="N44" s="363"/>
      <c r="O44" s="364"/>
      <c r="P44" s="140" t="s">
        <v>127</v>
      </c>
      <c r="Q44" s="142" t="s">
        <v>128</v>
      </c>
      <c r="R44" s="134"/>
      <c r="S44" s="134"/>
    </row>
    <row r="45" spans="1:22">
      <c r="A45" s="138"/>
      <c r="B45" s="139"/>
      <c r="C45" s="361" t="s">
        <v>129</v>
      </c>
      <c r="D45" s="361"/>
      <c r="E45" s="367"/>
      <c r="F45" s="143" t="s">
        <v>130</v>
      </c>
      <c r="G45" s="143" t="s">
        <v>130</v>
      </c>
      <c r="H45" s="368" t="s">
        <v>129</v>
      </c>
      <c r="I45" s="361"/>
      <c r="J45" s="367"/>
      <c r="K45" s="143" t="s">
        <v>130</v>
      </c>
      <c r="L45" s="145" t="s">
        <v>130</v>
      </c>
      <c r="M45" s="361" t="s">
        <v>129</v>
      </c>
      <c r="N45" s="361"/>
      <c r="O45" s="367"/>
      <c r="P45" s="143" t="s">
        <v>130</v>
      </c>
      <c r="Q45" s="145" t="s">
        <v>130</v>
      </c>
      <c r="R45" s="134"/>
      <c r="S45" s="134"/>
    </row>
    <row r="46" spans="1:22">
      <c r="A46" s="146" t="s">
        <v>91</v>
      </c>
      <c r="B46" s="139"/>
      <c r="C46" s="152" t="s">
        <v>131</v>
      </c>
      <c r="D46" s="148" t="s">
        <v>93</v>
      </c>
      <c r="E46" s="148" t="s">
        <v>94</v>
      </c>
      <c r="F46" s="150" t="s">
        <v>95</v>
      </c>
      <c r="G46" s="150" t="s">
        <v>95</v>
      </c>
      <c r="H46" s="153" t="s">
        <v>131</v>
      </c>
      <c r="I46" s="148" t="s">
        <v>93</v>
      </c>
      <c r="J46" s="149" t="s">
        <v>94</v>
      </c>
      <c r="K46" s="150" t="s">
        <v>95</v>
      </c>
      <c r="L46" s="154" t="s">
        <v>95</v>
      </c>
      <c r="M46" s="152" t="s">
        <v>131</v>
      </c>
      <c r="N46" s="148" t="s">
        <v>93</v>
      </c>
      <c r="O46" s="149" t="s">
        <v>94</v>
      </c>
      <c r="P46" s="150" t="s">
        <v>95</v>
      </c>
      <c r="Q46" s="154" t="s">
        <v>95</v>
      </c>
      <c r="R46" s="134"/>
      <c r="S46" s="134"/>
    </row>
    <row r="47" spans="1:22">
      <c r="A47" s="155"/>
      <c r="B47" s="156"/>
      <c r="C47" s="312" t="s">
        <v>132</v>
      </c>
      <c r="D47" s="312" t="s">
        <v>97</v>
      </c>
      <c r="E47" s="312" t="s">
        <v>84</v>
      </c>
      <c r="F47" s="158" t="s">
        <v>98</v>
      </c>
      <c r="G47" s="161" t="s">
        <v>99</v>
      </c>
      <c r="H47" s="160" t="s">
        <v>132</v>
      </c>
      <c r="I47" s="312" t="s">
        <v>97</v>
      </c>
      <c r="J47" s="309" t="s">
        <v>84</v>
      </c>
      <c r="K47" s="158" t="s">
        <v>98</v>
      </c>
      <c r="L47" s="162" t="s">
        <v>99</v>
      </c>
      <c r="M47" s="312" t="s">
        <v>132</v>
      </c>
      <c r="N47" s="312" t="s">
        <v>97</v>
      </c>
      <c r="O47" s="309" t="s">
        <v>84</v>
      </c>
      <c r="P47" s="158" t="s">
        <v>98</v>
      </c>
      <c r="Q47" s="162" t="s">
        <v>99</v>
      </c>
      <c r="R47" s="134"/>
      <c r="S47" s="134"/>
    </row>
    <row r="48" spans="1:22">
      <c r="A48" s="163"/>
      <c r="B48" s="164"/>
      <c r="C48" s="192"/>
      <c r="D48" s="189"/>
      <c r="E48" s="189"/>
      <c r="F48" s="189"/>
      <c r="G48" s="216"/>
      <c r="H48" s="228"/>
      <c r="I48" s="228"/>
      <c r="J48" s="228"/>
      <c r="K48" s="189"/>
      <c r="L48" s="193"/>
      <c r="M48" s="192"/>
      <c r="N48" s="189"/>
      <c r="O48" s="189"/>
      <c r="P48" s="189"/>
      <c r="Q48" s="193"/>
      <c r="R48" s="173"/>
      <c r="S48" s="173"/>
    </row>
    <row r="49" spans="1:19">
      <c r="A49" s="54">
        <v>2013</v>
      </c>
      <c r="B49" s="190"/>
      <c r="C49" s="192">
        <v>39</v>
      </c>
      <c r="D49" s="192">
        <v>15</v>
      </c>
      <c r="E49" s="189">
        <v>54</v>
      </c>
      <c r="F49" s="189">
        <v>520</v>
      </c>
      <c r="G49" s="216">
        <v>511</v>
      </c>
      <c r="H49" s="189">
        <v>0</v>
      </c>
      <c r="I49" s="189">
        <v>3</v>
      </c>
      <c r="J49" s="192">
        <v>3</v>
      </c>
      <c r="K49" s="189">
        <v>61</v>
      </c>
      <c r="L49" s="193">
        <v>61</v>
      </c>
      <c r="M49" s="192">
        <v>39</v>
      </c>
      <c r="N49" s="189">
        <v>18</v>
      </c>
      <c r="O49" s="189">
        <v>57</v>
      </c>
      <c r="P49" s="189">
        <v>581</v>
      </c>
      <c r="Q49" s="193">
        <v>572</v>
      </c>
      <c r="R49" s="173"/>
      <c r="S49" s="173"/>
    </row>
    <row r="50" spans="1:19">
      <c r="A50" s="54">
        <v>2014</v>
      </c>
      <c r="B50" s="42"/>
      <c r="C50" s="192">
        <v>42</v>
      </c>
      <c r="D50" s="192">
        <v>9</v>
      </c>
      <c r="E50" s="189">
        <v>51</v>
      </c>
      <c r="F50" s="189">
        <v>530</v>
      </c>
      <c r="G50" s="216">
        <v>522</v>
      </c>
      <c r="H50" s="189">
        <v>0</v>
      </c>
      <c r="I50" s="189">
        <v>1</v>
      </c>
      <c r="J50" s="192">
        <v>1</v>
      </c>
      <c r="K50" s="189">
        <v>62</v>
      </c>
      <c r="L50" s="193">
        <v>60</v>
      </c>
      <c r="M50" s="192">
        <v>42</v>
      </c>
      <c r="N50" s="189">
        <v>10</v>
      </c>
      <c r="O50" s="189">
        <v>52</v>
      </c>
      <c r="P50" s="189">
        <v>592</v>
      </c>
      <c r="Q50" s="193">
        <v>582</v>
      </c>
      <c r="R50" s="134"/>
      <c r="S50" s="134"/>
    </row>
    <row r="51" spans="1:19">
      <c r="A51" s="54">
        <v>2015</v>
      </c>
      <c r="B51" s="42"/>
      <c r="C51" s="192">
        <v>55</v>
      </c>
      <c r="D51" s="192">
        <v>7</v>
      </c>
      <c r="E51" s="189">
        <v>62</v>
      </c>
      <c r="F51" s="189">
        <v>556</v>
      </c>
      <c r="G51" s="216">
        <v>549</v>
      </c>
      <c r="H51" s="189">
        <v>1</v>
      </c>
      <c r="I51" s="189">
        <v>0</v>
      </c>
      <c r="J51" s="192">
        <v>1</v>
      </c>
      <c r="K51" s="189">
        <v>61</v>
      </c>
      <c r="L51" s="193">
        <v>61</v>
      </c>
      <c r="M51" s="192">
        <v>56</v>
      </c>
      <c r="N51" s="189">
        <v>7</v>
      </c>
      <c r="O51" s="189">
        <v>63</v>
      </c>
      <c r="P51" s="189">
        <v>617</v>
      </c>
      <c r="Q51" s="193">
        <v>610</v>
      </c>
      <c r="R51" s="134"/>
      <c r="S51" s="134"/>
    </row>
    <row r="52" spans="1:19">
      <c r="A52" s="54">
        <v>2016</v>
      </c>
      <c r="B52" s="42"/>
      <c r="C52" s="192">
        <v>81</v>
      </c>
      <c r="D52" s="192">
        <v>7</v>
      </c>
      <c r="E52" s="189">
        <v>88</v>
      </c>
      <c r="F52" s="189">
        <v>590</v>
      </c>
      <c r="G52" s="216">
        <v>586</v>
      </c>
      <c r="H52" s="189">
        <v>0</v>
      </c>
      <c r="I52" s="189">
        <v>0</v>
      </c>
      <c r="J52" s="192">
        <v>0</v>
      </c>
      <c r="K52" s="189">
        <v>61</v>
      </c>
      <c r="L52" s="193">
        <v>60</v>
      </c>
      <c r="M52" s="192">
        <v>81</v>
      </c>
      <c r="N52" s="189">
        <v>7</v>
      </c>
      <c r="O52" s="189">
        <v>88</v>
      </c>
      <c r="P52" s="189">
        <v>651</v>
      </c>
      <c r="Q52" s="193">
        <v>646</v>
      </c>
      <c r="R52" s="134"/>
      <c r="S52" s="134"/>
    </row>
    <row r="53" spans="1:19">
      <c r="A53" s="54">
        <v>2017</v>
      </c>
      <c r="B53" s="42"/>
      <c r="C53" s="192">
        <v>68</v>
      </c>
      <c r="D53" s="192">
        <v>2</v>
      </c>
      <c r="E53" s="189">
        <v>70</v>
      </c>
      <c r="F53" s="189">
        <v>649</v>
      </c>
      <c r="G53" s="216">
        <v>645</v>
      </c>
      <c r="H53" s="189">
        <v>0</v>
      </c>
      <c r="I53" s="189">
        <v>0</v>
      </c>
      <c r="J53" s="192">
        <v>0</v>
      </c>
      <c r="K53" s="189">
        <v>31</v>
      </c>
      <c r="L53" s="193">
        <v>31</v>
      </c>
      <c r="M53" s="192">
        <v>68</v>
      </c>
      <c r="N53" s="189">
        <v>2</v>
      </c>
      <c r="O53" s="189">
        <v>70</v>
      </c>
      <c r="P53" s="189">
        <v>680</v>
      </c>
      <c r="Q53" s="193">
        <v>676</v>
      </c>
      <c r="R53" s="134"/>
      <c r="S53" s="134"/>
    </row>
    <row r="54" spans="1:19">
      <c r="A54" s="54"/>
      <c r="B54" s="42"/>
      <c r="C54" s="192"/>
      <c r="D54" s="192"/>
      <c r="E54" s="189"/>
      <c r="F54" s="189"/>
      <c r="G54" s="216"/>
      <c r="H54" s="189"/>
      <c r="I54" s="189"/>
      <c r="J54" s="192"/>
      <c r="K54" s="189"/>
      <c r="L54" s="193"/>
      <c r="M54" s="192"/>
      <c r="N54" s="189"/>
      <c r="O54" s="189"/>
      <c r="P54" s="189"/>
      <c r="Q54" s="193"/>
      <c r="R54" s="134"/>
      <c r="S54" s="134"/>
    </row>
    <row r="55" spans="1:19">
      <c r="A55" s="43"/>
      <c r="B55" s="42"/>
      <c r="C55" s="194"/>
      <c r="D55" s="184"/>
      <c r="E55" s="184"/>
      <c r="F55" s="184"/>
      <c r="G55" s="219"/>
      <c r="H55" s="41"/>
      <c r="I55" s="41"/>
      <c r="J55" s="184"/>
      <c r="K55" s="184"/>
      <c r="L55" s="185"/>
      <c r="M55" s="194"/>
      <c r="N55" s="184"/>
      <c r="O55" s="184"/>
      <c r="P55" s="184"/>
      <c r="Q55" s="185"/>
      <c r="R55" s="134"/>
      <c r="S55" s="134"/>
    </row>
    <row r="56" spans="1:19">
      <c r="A56" s="43"/>
      <c r="B56" s="42"/>
      <c r="C56" s="194"/>
      <c r="D56" s="184"/>
      <c r="E56" s="184"/>
      <c r="F56" s="184"/>
      <c r="G56" s="219"/>
      <c r="H56" s="41"/>
      <c r="I56" s="41"/>
      <c r="J56" s="184"/>
      <c r="K56" s="184"/>
      <c r="L56" s="185"/>
      <c r="M56" s="194"/>
      <c r="N56" s="184"/>
      <c r="O56" s="184"/>
      <c r="P56" s="184"/>
      <c r="Q56" s="185"/>
      <c r="R56" s="134"/>
      <c r="S56" s="134"/>
    </row>
    <row r="57" spans="1:19">
      <c r="A57" s="43"/>
      <c r="B57" s="42"/>
      <c r="C57" s="194"/>
      <c r="D57" s="184"/>
      <c r="E57" s="184"/>
      <c r="F57" s="184"/>
      <c r="G57" s="219"/>
      <c r="H57" s="41"/>
      <c r="I57" s="41"/>
      <c r="J57" s="184"/>
      <c r="K57" s="184"/>
      <c r="L57" s="185"/>
      <c r="M57" s="194"/>
      <c r="N57" s="184"/>
      <c r="O57" s="184"/>
      <c r="P57" s="184"/>
      <c r="Q57" s="185"/>
      <c r="R57" s="134"/>
      <c r="S57" s="134"/>
    </row>
    <row r="58" spans="1:19">
      <c r="A58" s="43">
        <v>2017</v>
      </c>
      <c r="B58" s="42">
        <v>6</v>
      </c>
      <c r="C58" s="194">
        <v>4</v>
      </c>
      <c r="D58" s="184">
        <v>0</v>
      </c>
      <c r="E58" s="184">
        <v>4</v>
      </c>
      <c r="F58" s="184">
        <v>617</v>
      </c>
      <c r="G58" s="219">
        <v>611</v>
      </c>
      <c r="H58" s="41">
        <v>0</v>
      </c>
      <c r="I58" s="41">
        <v>0</v>
      </c>
      <c r="J58" s="184">
        <v>0</v>
      </c>
      <c r="K58" s="184">
        <v>47</v>
      </c>
      <c r="L58" s="185">
        <v>47</v>
      </c>
      <c r="M58" s="194">
        <v>4</v>
      </c>
      <c r="N58" s="184">
        <v>0</v>
      </c>
      <c r="O58" s="184">
        <v>4</v>
      </c>
      <c r="P58" s="184">
        <v>664</v>
      </c>
      <c r="Q58" s="185">
        <v>658</v>
      </c>
      <c r="R58" s="127"/>
      <c r="S58" s="127"/>
    </row>
    <row r="59" spans="1:19">
      <c r="A59" s="223"/>
      <c r="B59" s="42">
        <v>7</v>
      </c>
      <c r="C59" s="194">
        <v>6</v>
      </c>
      <c r="D59" s="184">
        <v>0</v>
      </c>
      <c r="E59" s="184">
        <v>6</v>
      </c>
      <c r="F59" s="184">
        <v>631</v>
      </c>
      <c r="G59" s="219">
        <v>621</v>
      </c>
      <c r="H59" s="41">
        <v>0</v>
      </c>
      <c r="I59" s="41">
        <v>0</v>
      </c>
      <c r="J59" s="184">
        <v>0</v>
      </c>
      <c r="K59" s="184">
        <v>39</v>
      </c>
      <c r="L59" s="185">
        <v>39</v>
      </c>
      <c r="M59" s="194">
        <v>6</v>
      </c>
      <c r="N59" s="184">
        <v>0</v>
      </c>
      <c r="O59" s="184">
        <v>6</v>
      </c>
      <c r="P59" s="184">
        <v>670</v>
      </c>
      <c r="Q59" s="185">
        <v>660</v>
      </c>
      <c r="R59" s="127"/>
      <c r="S59" s="127"/>
    </row>
    <row r="60" spans="1:19">
      <c r="A60" s="223"/>
      <c r="B60" s="42">
        <v>8</v>
      </c>
      <c r="C60" s="194">
        <v>2</v>
      </c>
      <c r="D60" s="184">
        <v>1</v>
      </c>
      <c r="E60" s="184">
        <v>3</v>
      </c>
      <c r="F60" s="184">
        <v>635</v>
      </c>
      <c r="G60" s="219">
        <v>627</v>
      </c>
      <c r="H60" s="41">
        <v>0</v>
      </c>
      <c r="I60" s="41">
        <v>0</v>
      </c>
      <c r="J60" s="184">
        <v>0</v>
      </c>
      <c r="K60" s="184">
        <v>35</v>
      </c>
      <c r="L60" s="185">
        <v>35</v>
      </c>
      <c r="M60" s="194">
        <v>2</v>
      </c>
      <c r="N60" s="184">
        <v>1</v>
      </c>
      <c r="O60" s="184">
        <v>3</v>
      </c>
      <c r="P60" s="184">
        <v>670</v>
      </c>
      <c r="Q60" s="185">
        <v>662</v>
      </c>
      <c r="R60" s="127"/>
      <c r="S60" s="127"/>
    </row>
    <row r="61" spans="1:19">
      <c r="A61" s="223"/>
      <c r="B61" s="42">
        <v>9</v>
      </c>
      <c r="C61" s="194">
        <v>7</v>
      </c>
      <c r="D61" s="184">
        <v>0</v>
      </c>
      <c r="E61" s="184">
        <v>7</v>
      </c>
      <c r="F61" s="184">
        <v>636</v>
      </c>
      <c r="G61" s="219">
        <v>631</v>
      </c>
      <c r="H61" s="41">
        <v>0</v>
      </c>
      <c r="I61" s="41">
        <v>0</v>
      </c>
      <c r="J61" s="184">
        <v>0</v>
      </c>
      <c r="K61" s="184">
        <v>35</v>
      </c>
      <c r="L61" s="185">
        <v>35</v>
      </c>
      <c r="M61" s="194">
        <v>7</v>
      </c>
      <c r="N61" s="184">
        <v>0</v>
      </c>
      <c r="O61" s="184">
        <v>7</v>
      </c>
      <c r="P61" s="184">
        <v>671</v>
      </c>
      <c r="Q61" s="185">
        <v>666</v>
      </c>
      <c r="R61" s="127"/>
      <c r="S61" s="127"/>
    </row>
    <row r="62" spans="1:19">
      <c r="A62" s="223"/>
      <c r="B62" s="42">
        <v>10</v>
      </c>
      <c r="C62" s="194">
        <v>4</v>
      </c>
      <c r="D62" s="184">
        <v>0</v>
      </c>
      <c r="E62" s="184">
        <v>4</v>
      </c>
      <c r="F62" s="184">
        <v>636</v>
      </c>
      <c r="G62" s="219">
        <v>633</v>
      </c>
      <c r="H62" s="41">
        <v>0</v>
      </c>
      <c r="I62" s="41">
        <v>0</v>
      </c>
      <c r="J62" s="184">
        <v>0</v>
      </c>
      <c r="K62" s="184">
        <v>35</v>
      </c>
      <c r="L62" s="185">
        <v>35</v>
      </c>
      <c r="M62" s="194">
        <v>4</v>
      </c>
      <c r="N62" s="184">
        <v>0</v>
      </c>
      <c r="O62" s="184">
        <v>4</v>
      </c>
      <c r="P62" s="184">
        <v>671</v>
      </c>
      <c r="Q62" s="185">
        <v>668</v>
      </c>
      <c r="R62" s="127"/>
      <c r="S62" s="127"/>
    </row>
    <row r="63" spans="1:19">
      <c r="A63" s="223"/>
      <c r="B63" s="42">
        <v>11</v>
      </c>
      <c r="C63" s="194">
        <v>8</v>
      </c>
      <c r="D63" s="184">
        <v>0</v>
      </c>
      <c r="E63" s="184">
        <v>8</v>
      </c>
      <c r="F63" s="184">
        <v>642</v>
      </c>
      <c r="G63" s="219">
        <v>637</v>
      </c>
      <c r="H63" s="41">
        <v>0</v>
      </c>
      <c r="I63" s="41">
        <v>0</v>
      </c>
      <c r="J63" s="184">
        <v>0</v>
      </c>
      <c r="K63" s="184">
        <v>33</v>
      </c>
      <c r="L63" s="185">
        <v>33</v>
      </c>
      <c r="M63" s="194">
        <v>8</v>
      </c>
      <c r="N63" s="184">
        <v>0</v>
      </c>
      <c r="O63" s="184">
        <v>8</v>
      </c>
      <c r="P63" s="184">
        <v>675</v>
      </c>
      <c r="Q63" s="185">
        <v>670</v>
      </c>
      <c r="R63" s="127"/>
      <c r="S63" s="127"/>
    </row>
    <row r="64" spans="1:19">
      <c r="A64" s="223"/>
      <c r="B64" s="42">
        <v>12</v>
      </c>
      <c r="C64" s="194">
        <v>10</v>
      </c>
      <c r="D64" s="184">
        <v>0</v>
      </c>
      <c r="E64" s="184">
        <v>10</v>
      </c>
      <c r="F64" s="184">
        <v>649</v>
      </c>
      <c r="G64" s="219">
        <v>645</v>
      </c>
      <c r="H64" s="41">
        <v>0</v>
      </c>
      <c r="I64" s="41">
        <v>0</v>
      </c>
      <c r="J64" s="184">
        <v>0</v>
      </c>
      <c r="K64" s="184">
        <v>31</v>
      </c>
      <c r="L64" s="185">
        <v>31</v>
      </c>
      <c r="M64" s="194">
        <v>10</v>
      </c>
      <c r="N64" s="184">
        <v>0</v>
      </c>
      <c r="O64" s="184">
        <v>10</v>
      </c>
      <c r="P64" s="184">
        <v>680</v>
      </c>
      <c r="Q64" s="185">
        <v>676</v>
      </c>
      <c r="R64" s="127"/>
      <c r="S64" s="127"/>
    </row>
    <row r="65" spans="1:23">
      <c r="A65" s="223"/>
      <c r="B65" s="113"/>
      <c r="C65" s="183"/>
      <c r="D65" s="184"/>
      <c r="E65" s="184"/>
      <c r="F65" s="184"/>
      <c r="G65" s="219"/>
      <c r="H65" s="41"/>
      <c r="I65" s="41"/>
      <c r="J65" s="184"/>
      <c r="K65" s="184"/>
      <c r="L65" s="229"/>
      <c r="M65" s="186"/>
      <c r="N65" s="184"/>
      <c r="O65" s="184"/>
      <c r="P65" s="184"/>
      <c r="Q65" s="229"/>
      <c r="R65" s="127"/>
      <c r="S65" s="127"/>
    </row>
    <row r="66" spans="1:23">
      <c r="A66" s="43">
        <v>2018</v>
      </c>
      <c r="B66" s="42">
        <v>1</v>
      </c>
      <c r="C66" s="194">
        <v>6</v>
      </c>
      <c r="D66" s="184">
        <v>1</v>
      </c>
      <c r="E66" s="184">
        <v>7</v>
      </c>
      <c r="F66" s="184">
        <v>653</v>
      </c>
      <c r="G66" s="219">
        <v>649</v>
      </c>
      <c r="H66" s="41">
        <v>0</v>
      </c>
      <c r="I66" s="41">
        <v>0</v>
      </c>
      <c r="J66" s="184">
        <v>0</v>
      </c>
      <c r="K66" s="184">
        <v>31</v>
      </c>
      <c r="L66" s="185">
        <v>31</v>
      </c>
      <c r="M66" s="194">
        <v>6</v>
      </c>
      <c r="N66" s="184">
        <v>1</v>
      </c>
      <c r="O66" s="184">
        <v>7</v>
      </c>
      <c r="P66" s="184">
        <v>684</v>
      </c>
      <c r="Q66" s="185">
        <v>680</v>
      </c>
      <c r="R66" s="127"/>
      <c r="S66" s="127"/>
    </row>
    <row r="67" spans="1:23">
      <c r="A67" s="230"/>
      <c r="B67" s="42">
        <v>2</v>
      </c>
      <c r="C67" s="194">
        <v>1</v>
      </c>
      <c r="D67" s="184">
        <v>0</v>
      </c>
      <c r="E67" s="184">
        <v>1</v>
      </c>
      <c r="F67" s="184">
        <v>653</v>
      </c>
      <c r="G67" s="219">
        <v>649</v>
      </c>
      <c r="H67" s="41">
        <v>0</v>
      </c>
      <c r="I67" s="41">
        <v>0</v>
      </c>
      <c r="J67" s="184">
        <v>0</v>
      </c>
      <c r="K67" s="184">
        <v>31</v>
      </c>
      <c r="L67" s="185">
        <v>30</v>
      </c>
      <c r="M67" s="194">
        <v>1</v>
      </c>
      <c r="N67" s="184">
        <v>0</v>
      </c>
      <c r="O67" s="184">
        <v>1</v>
      </c>
      <c r="P67" s="184">
        <v>684</v>
      </c>
      <c r="Q67" s="185">
        <v>679</v>
      </c>
      <c r="R67" s="127"/>
      <c r="S67" s="127"/>
    </row>
    <row r="68" spans="1:23">
      <c r="A68" s="230"/>
      <c r="B68" s="42">
        <v>3</v>
      </c>
      <c r="C68" s="194">
        <v>3</v>
      </c>
      <c r="D68" s="184">
        <v>0</v>
      </c>
      <c r="E68" s="184">
        <v>3</v>
      </c>
      <c r="F68" s="184">
        <v>654</v>
      </c>
      <c r="G68" s="219">
        <v>646</v>
      </c>
      <c r="H68" s="41">
        <v>0</v>
      </c>
      <c r="I68" s="41">
        <v>0</v>
      </c>
      <c r="J68" s="184">
        <v>0</v>
      </c>
      <c r="K68" s="184">
        <v>31</v>
      </c>
      <c r="L68" s="185">
        <v>30</v>
      </c>
      <c r="M68" s="194">
        <v>3</v>
      </c>
      <c r="N68" s="184">
        <v>0</v>
      </c>
      <c r="O68" s="184">
        <v>3</v>
      </c>
      <c r="P68" s="184">
        <v>685</v>
      </c>
      <c r="Q68" s="185">
        <v>676</v>
      </c>
      <c r="R68" s="127"/>
      <c r="S68" s="127"/>
    </row>
    <row r="69" spans="1:23">
      <c r="A69" s="230"/>
      <c r="B69" s="42">
        <v>4</v>
      </c>
      <c r="C69" s="194">
        <v>1</v>
      </c>
      <c r="D69" s="184">
        <v>0</v>
      </c>
      <c r="E69" s="184">
        <v>1</v>
      </c>
      <c r="F69" s="184">
        <v>655</v>
      </c>
      <c r="G69" s="219">
        <v>648</v>
      </c>
      <c r="H69" s="41">
        <v>0</v>
      </c>
      <c r="I69" s="41">
        <v>0</v>
      </c>
      <c r="J69" s="184">
        <v>0</v>
      </c>
      <c r="K69" s="184">
        <v>31</v>
      </c>
      <c r="L69" s="185">
        <v>30</v>
      </c>
      <c r="M69" s="194">
        <v>1</v>
      </c>
      <c r="N69" s="184">
        <v>0</v>
      </c>
      <c r="O69" s="184">
        <v>1</v>
      </c>
      <c r="P69" s="184">
        <v>686</v>
      </c>
      <c r="Q69" s="185">
        <v>678</v>
      </c>
      <c r="R69" s="127"/>
      <c r="S69" s="127"/>
    </row>
    <row r="70" spans="1:23">
      <c r="A70" s="223"/>
      <c r="B70" s="42">
        <v>5</v>
      </c>
      <c r="C70" s="194">
        <v>1</v>
      </c>
      <c r="D70" s="184">
        <v>0</v>
      </c>
      <c r="E70" s="184">
        <v>1</v>
      </c>
      <c r="F70" s="184">
        <v>655</v>
      </c>
      <c r="G70" s="219">
        <v>650</v>
      </c>
      <c r="H70" s="41">
        <v>0</v>
      </c>
      <c r="I70" s="41">
        <v>0</v>
      </c>
      <c r="J70" s="184">
        <v>0</v>
      </c>
      <c r="K70" s="184">
        <v>31</v>
      </c>
      <c r="L70" s="185">
        <v>28</v>
      </c>
      <c r="M70" s="194">
        <v>1</v>
      </c>
      <c r="N70" s="184">
        <v>0</v>
      </c>
      <c r="O70" s="184">
        <v>1</v>
      </c>
      <c r="P70" s="184">
        <v>686</v>
      </c>
      <c r="Q70" s="185">
        <v>678</v>
      </c>
      <c r="R70" s="127"/>
      <c r="S70" s="127"/>
    </row>
    <row r="71" spans="1:23">
      <c r="A71" s="223"/>
      <c r="B71" s="42">
        <v>6</v>
      </c>
      <c r="C71" s="194">
        <v>3</v>
      </c>
      <c r="D71" s="184">
        <v>0</v>
      </c>
      <c r="E71" s="184">
        <v>3</v>
      </c>
      <c r="F71" s="184">
        <v>657</v>
      </c>
      <c r="G71" s="219">
        <v>649</v>
      </c>
      <c r="H71" s="41">
        <v>0</v>
      </c>
      <c r="I71" s="41">
        <v>0</v>
      </c>
      <c r="J71" s="184">
        <v>0</v>
      </c>
      <c r="K71" s="184">
        <v>29</v>
      </c>
      <c r="L71" s="185">
        <v>27</v>
      </c>
      <c r="M71" s="194">
        <v>3</v>
      </c>
      <c r="N71" s="184">
        <v>0</v>
      </c>
      <c r="O71" s="184">
        <v>3</v>
      </c>
      <c r="P71" s="184">
        <v>686</v>
      </c>
      <c r="Q71" s="185">
        <v>676</v>
      </c>
      <c r="R71" s="127"/>
      <c r="S71" s="127"/>
    </row>
    <row r="72" spans="1:23">
      <c r="A72" s="223"/>
      <c r="B72" s="42">
        <v>7</v>
      </c>
      <c r="C72" s="194">
        <v>4</v>
      </c>
      <c r="D72" s="184">
        <v>1</v>
      </c>
      <c r="E72" s="184">
        <v>5</v>
      </c>
      <c r="F72" s="184">
        <v>657</v>
      </c>
      <c r="G72" s="219">
        <v>651</v>
      </c>
      <c r="H72" s="41">
        <v>0</v>
      </c>
      <c r="I72" s="41">
        <v>0</v>
      </c>
      <c r="J72" s="184">
        <v>0</v>
      </c>
      <c r="K72" s="184">
        <v>29</v>
      </c>
      <c r="L72" s="185">
        <v>28</v>
      </c>
      <c r="M72" s="194">
        <v>4</v>
      </c>
      <c r="N72" s="184">
        <v>1</v>
      </c>
      <c r="O72" s="184">
        <v>5</v>
      </c>
      <c r="P72" s="184">
        <v>686</v>
      </c>
      <c r="Q72" s="185">
        <v>679</v>
      </c>
      <c r="R72" s="127"/>
      <c r="S72" s="127"/>
    </row>
    <row r="73" spans="1:23">
      <c r="A73" s="223"/>
      <c r="B73" s="42">
        <v>8</v>
      </c>
      <c r="C73" s="194">
        <v>6</v>
      </c>
      <c r="D73" s="184">
        <v>2</v>
      </c>
      <c r="E73" s="184">
        <v>8</v>
      </c>
      <c r="F73" s="184">
        <v>660</v>
      </c>
      <c r="G73" s="219">
        <v>654</v>
      </c>
      <c r="H73" s="41">
        <v>0</v>
      </c>
      <c r="I73" s="41">
        <v>0</v>
      </c>
      <c r="J73" s="184">
        <v>0</v>
      </c>
      <c r="K73" s="184">
        <v>29</v>
      </c>
      <c r="L73" s="185">
        <v>28</v>
      </c>
      <c r="M73" s="194">
        <v>6</v>
      </c>
      <c r="N73" s="184">
        <v>2</v>
      </c>
      <c r="O73" s="184">
        <v>8</v>
      </c>
      <c r="P73" s="184">
        <v>689</v>
      </c>
      <c r="Q73" s="185">
        <v>682</v>
      </c>
      <c r="R73" s="127"/>
      <c r="S73" s="127"/>
    </row>
    <row r="74" spans="1:23">
      <c r="A74" s="223"/>
      <c r="B74" s="42">
        <v>9</v>
      </c>
      <c r="C74" s="194">
        <v>5</v>
      </c>
      <c r="D74" s="184">
        <v>1</v>
      </c>
      <c r="E74" s="184">
        <v>6</v>
      </c>
      <c r="F74" s="184">
        <v>662</v>
      </c>
      <c r="G74" s="219">
        <v>656</v>
      </c>
      <c r="H74" s="41">
        <v>0</v>
      </c>
      <c r="I74" s="41">
        <v>0</v>
      </c>
      <c r="J74" s="184">
        <v>0</v>
      </c>
      <c r="K74" s="184">
        <v>29</v>
      </c>
      <c r="L74" s="185">
        <v>29</v>
      </c>
      <c r="M74" s="194">
        <v>5</v>
      </c>
      <c r="N74" s="184">
        <v>1</v>
      </c>
      <c r="O74" s="184">
        <v>6</v>
      </c>
      <c r="P74" s="184">
        <v>691</v>
      </c>
      <c r="Q74" s="185">
        <v>685</v>
      </c>
      <c r="R74" s="127"/>
      <c r="S74" s="127"/>
    </row>
    <row r="75" spans="1:23">
      <c r="A75" s="223"/>
      <c r="B75" s="42">
        <v>10</v>
      </c>
      <c r="C75" s="194">
        <v>0</v>
      </c>
      <c r="D75" s="184">
        <v>0</v>
      </c>
      <c r="E75" s="184">
        <v>0</v>
      </c>
      <c r="F75" s="184">
        <v>662</v>
      </c>
      <c r="G75" s="219">
        <v>654</v>
      </c>
      <c r="H75" s="41">
        <v>0</v>
      </c>
      <c r="I75" s="41">
        <v>0</v>
      </c>
      <c r="J75" s="184">
        <v>0</v>
      </c>
      <c r="K75" s="184">
        <v>29</v>
      </c>
      <c r="L75" s="185">
        <v>28</v>
      </c>
      <c r="M75" s="194">
        <v>0</v>
      </c>
      <c r="N75" s="184">
        <v>0</v>
      </c>
      <c r="O75" s="184">
        <v>0</v>
      </c>
      <c r="P75" s="184">
        <v>691</v>
      </c>
      <c r="Q75" s="185">
        <v>682</v>
      </c>
      <c r="R75" s="127"/>
      <c r="S75" s="127"/>
    </row>
    <row r="76" spans="1:23">
      <c r="A76" s="223"/>
      <c r="B76" s="42">
        <v>11</v>
      </c>
      <c r="C76" s="194">
        <v>10</v>
      </c>
      <c r="D76" s="184">
        <v>0</v>
      </c>
      <c r="E76" s="184">
        <v>10</v>
      </c>
      <c r="F76" s="184">
        <v>670</v>
      </c>
      <c r="G76" s="219">
        <v>662</v>
      </c>
      <c r="H76" s="41">
        <v>0</v>
      </c>
      <c r="I76" s="41">
        <v>0</v>
      </c>
      <c r="J76" s="184">
        <v>0</v>
      </c>
      <c r="K76" s="184">
        <v>29</v>
      </c>
      <c r="L76" s="185">
        <v>27</v>
      </c>
      <c r="M76" s="194">
        <v>10</v>
      </c>
      <c r="N76" s="184">
        <v>0</v>
      </c>
      <c r="O76" s="184">
        <v>10</v>
      </c>
      <c r="P76" s="184">
        <v>699</v>
      </c>
      <c r="Q76" s="185">
        <v>689</v>
      </c>
      <c r="R76" s="127"/>
      <c r="S76" s="127"/>
    </row>
    <row r="77" spans="1:23">
      <c r="A77" s="196"/>
      <c r="B77" s="197"/>
      <c r="C77" s="198"/>
      <c r="D77" s="199"/>
      <c r="E77" s="199"/>
      <c r="F77" s="199"/>
      <c r="G77" s="199"/>
      <c r="H77" s="199"/>
      <c r="I77" s="199"/>
      <c r="J77" s="199"/>
      <c r="K77" s="199"/>
      <c r="L77" s="201"/>
      <c r="M77" s="197"/>
      <c r="N77" s="199"/>
      <c r="O77" s="199"/>
      <c r="P77" s="199"/>
      <c r="Q77" s="201"/>
      <c r="R77" s="127"/>
      <c r="S77" s="127"/>
    </row>
    <row r="78" spans="1:23">
      <c r="A78" s="127"/>
      <c r="B78" s="127"/>
      <c r="C78" s="127"/>
      <c r="D78" s="127"/>
      <c r="E78" s="127"/>
      <c r="F78" s="127"/>
      <c r="G78" s="127"/>
      <c r="H78" s="127"/>
      <c r="I78" s="127"/>
      <c r="J78" s="127"/>
      <c r="K78" s="127"/>
      <c r="L78" s="127"/>
      <c r="M78" s="127"/>
      <c r="N78" s="127"/>
      <c r="O78" s="127"/>
      <c r="P78" s="127"/>
      <c r="Q78" s="127"/>
      <c r="R78" s="127"/>
      <c r="S78" s="127"/>
    </row>
    <row r="79" spans="1:23">
      <c r="A79" s="131"/>
      <c r="B79" s="132"/>
      <c r="C79" s="357" t="s">
        <v>144</v>
      </c>
      <c r="D79" s="358"/>
      <c r="E79" s="358"/>
      <c r="F79" s="358"/>
      <c r="G79" s="358"/>
      <c r="H79" s="358"/>
      <c r="I79" s="358"/>
      <c r="J79" s="358"/>
      <c r="K79" s="358"/>
      <c r="L79" s="358"/>
      <c r="M79" s="358"/>
      <c r="N79" s="358"/>
      <c r="O79" s="358"/>
      <c r="P79" s="358"/>
      <c r="Q79" s="359"/>
      <c r="R79" s="231"/>
      <c r="S79" s="310"/>
      <c r="T79" s="310"/>
      <c r="U79" s="232"/>
      <c r="V79" s="233"/>
      <c r="W79" s="134"/>
    </row>
    <row r="80" spans="1:23">
      <c r="A80" s="135"/>
      <c r="B80" s="136"/>
      <c r="C80" s="392" t="s">
        <v>145</v>
      </c>
      <c r="D80" s="393"/>
      <c r="E80" s="393"/>
      <c r="F80" s="393"/>
      <c r="G80" s="393"/>
      <c r="H80" s="393"/>
      <c r="I80" s="393"/>
      <c r="J80" s="393"/>
      <c r="K80" s="393"/>
      <c r="L80" s="393"/>
      <c r="M80" s="393"/>
      <c r="N80" s="393"/>
      <c r="O80" s="393"/>
      <c r="P80" s="393"/>
      <c r="Q80" s="394"/>
      <c r="R80" s="395" t="s">
        <v>146</v>
      </c>
      <c r="S80" s="396"/>
      <c r="T80" s="396"/>
      <c r="U80" s="396"/>
      <c r="V80" s="397"/>
      <c r="W80" s="134"/>
    </row>
    <row r="81" spans="1:23">
      <c r="A81" s="188"/>
      <c r="B81" s="136"/>
      <c r="C81" s="357" t="s">
        <v>147</v>
      </c>
      <c r="D81" s="363"/>
      <c r="E81" s="363"/>
      <c r="F81" s="363"/>
      <c r="G81" s="363"/>
      <c r="H81" s="365" t="s">
        <v>148</v>
      </c>
      <c r="I81" s="363"/>
      <c r="J81" s="363"/>
      <c r="K81" s="363"/>
      <c r="L81" s="366"/>
      <c r="M81" s="357" t="s">
        <v>122</v>
      </c>
      <c r="N81" s="363"/>
      <c r="O81" s="363"/>
      <c r="P81" s="363"/>
      <c r="Q81" s="366"/>
      <c r="R81" s="398" t="s">
        <v>149</v>
      </c>
      <c r="S81" s="381"/>
      <c r="T81" s="381"/>
      <c r="U81" s="381"/>
      <c r="V81" s="399"/>
      <c r="W81" s="134"/>
    </row>
    <row r="82" spans="1:23">
      <c r="A82" s="138"/>
      <c r="B82" s="136"/>
      <c r="C82" s="400" t="s">
        <v>150</v>
      </c>
      <c r="D82" s="388"/>
      <c r="E82" s="388"/>
      <c r="F82" s="388"/>
      <c r="G82" s="388"/>
      <c r="H82" s="390" t="s">
        <v>151</v>
      </c>
      <c r="I82" s="388"/>
      <c r="J82" s="388"/>
      <c r="K82" s="388"/>
      <c r="L82" s="391"/>
      <c r="M82" s="400" t="s">
        <v>84</v>
      </c>
      <c r="N82" s="388"/>
      <c r="O82" s="388"/>
      <c r="P82" s="388"/>
      <c r="Q82" s="391"/>
      <c r="R82" s="316"/>
      <c r="S82" s="315"/>
      <c r="T82" s="315"/>
      <c r="U82" s="234"/>
      <c r="V82" s="235"/>
      <c r="W82" s="134"/>
    </row>
    <row r="83" spans="1:23">
      <c r="A83" s="138" t="s">
        <v>85</v>
      </c>
      <c r="B83" s="139"/>
      <c r="C83" s="357" t="s">
        <v>126</v>
      </c>
      <c r="D83" s="363"/>
      <c r="E83" s="364"/>
      <c r="F83" s="140" t="s">
        <v>127</v>
      </c>
      <c r="G83" s="141" t="s">
        <v>128</v>
      </c>
      <c r="H83" s="365" t="s">
        <v>126</v>
      </c>
      <c r="I83" s="363"/>
      <c r="J83" s="364"/>
      <c r="K83" s="140" t="s">
        <v>127</v>
      </c>
      <c r="L83" s="142" t="s">
        <v>128</v>
      </c>
      <c r="M83" s="357" t="s">
        <v>126</v>
      </c>
      <c r="N83" s="363"/>
      <c r="O83" s="364"/>
      <c r="P83" s="140" t="s">
        <v>127</v>
      </c>
      <c r="Q83" s="142" t="s">
        <v>128</v>
      </c>
      <c r="R83" s="357" t="s">
        <v>126</v>
      </c>
      <c r="S83" s="363"/>
      <c r="T83" s="364"/>
      <c r="U83" s="140" t="s">
        <v>127</v>
      </c>
      <c r="V83" s="142" t="s">
        <v>128</v>
      </c>
      <c r="W83" s="134"/>
    </row>
    <row r="84" spans="1:23">
      <c r="A84" s="138"/>
      <c r="B84" s="139"/>
      <c r="C84" s="360" t="s">
        <v>129</v>
      </c>
      <c r="D84" s="361"/>
      <c r="E84" s="367"/>
      <c r="F84" s="143" t="s">
        <v>130</v>
      </c>
      <c r="G84" s="143" t="s">
        <v>130</v>
      </c>
      <c r="H84" s="368" t="s">
        <v>129</v>
      </c>
      <c r="I84" s="361"/>
      <c r="J84" s="367"/>
      <c r="K84" s="143" t="s">
        <v>130</v>
      </c>
      <c r="L84" s="145" t="s">
        <v>130</v>
      </c>
      <c r="M84" s="360" t="s">
        <v>129</v>
      </c>
      <c r="N84" s="361"/>
      <c r="O84" s="367"/>
      <c r="P84" s="143" t="s">
        <v>130</v>
      </c>
      <c r="Q84" s="145" t="s">
        <v>130</v>
      </c>
      <c r="R84" s="360" t="s">
        <v>129</v>
      </c>
      <c r="S84" s="361"/>
      <c r="T84" s="367"/>
      <c r="U84" s="143" t="s">
        <v>130</v>
      </c>
      <c r="V84" s="145" t="s">
        <v>130</v>
      </c>
      <c r="W84" s="134"/>
    </row>
    <row r="85" spans="1:23">
      <c r="A85" s="146" t="s">
        <v>91</v>
      </c>
      <c r="B85" s="139"/>
      <c r="C85" s="147" t="s">
        <v>131</v>
      </c>
      <c r="D85" s="148" t="s">
        <v>93</v>
      </c>
      <c r="E85" s="149" t="s">
        <v>94</v>
      </c>
      <c r="F85" s="150" t="s">
        <v>95</v>
      </c>
      <c r="G85" s="150" t="s">
        <v>95</v>
      </c>
      <c r="H85" s="153" t="s">
        <v>131</v>
      </c>
      <c r="I85" s="148" t="s">
        <v>93</v>
      </c>
      <c r="J85" s="149" t="s">
        <v>94</v>
      </c>
      <c r="K85" s="150" t="s">
        <v>95</v>
      </c>
      <c r="L85" s="154" t="s">
        <v>95</v>
      </c>
      <c r="M85" s="147" t="s">
        <v>131</v>
      </c>
      <c r="N85" s="148" t="s">
        <v>93</v>
      </c>
      <c r="O85" s="149" t="s">
        <v>94</v>
      </c>
      <c r="P85" s="150" t="s">
        <v>95</v>
      </c>
      <c r="Q85" s="154" t="s">
        <v>95</v>
      </c>
      <c r="R85" s="147" t="s">
        <v>131</v>
      </c>
      <c r="S85" s="148" t="s">
        <v>93</v>
      </c>
      <c r="T85" s="149" t="s">
        <v>94</v>
      </c>
      <c r="U85" s="150" t="s">
        <v>95</v>
      </c>
      <c r="V85" s="154" t="s">
        <v>95</v>
      </c>
      <c r="W85" s="134"/>
    </row>
    <row r="86" spans="1:23">
      <c r="A86" s="155"/>
      <c r="B86" s="156"/>
      <c r="C86" s="157" t="s">
        <v>132</v>
      </c>
      <c r="D86" s="312" t="s">
        <v>97</v>
      </c>
      <c r="E86" s="309" t="s">
        <v>84</v>
      </c>
      <c r="F86" s="158" t="s">
        <v>98</v>
      </c>
      <c r="G86" s="161" t="s">
        <v>99</v>
      </c>
      <c r="H86" s="160" t="s">
        <v>132</v>
      </c>
      <c r="I86" s="312" t="s">
        <v>97</v>
      </c>
      <c r="J86" s="309" t="s">
        <v>84</v>
      </c>
      <c r="K86" s="158" t="s">
        <v>98</v>
      </c>
      <c r="L86" s="162" t="s">
        <v>99</v>
      </c>
      <c r="M86" s="157" t="s">
        <v>132</v>
      </c>
      <c r="N86" s="312" t="s">
        <v>97</v>
      </c>
      <c r="O86" s="309" t="s">
        <v>84</v>
      </c>
      <c r="P86" s="158" t="s">
        <v>98</v>
      </c>
      <c r="Q86" s="162" t="s">
        <v>99</v>
      </c>
      <c r="R86" s="157" t="s">
        <v>132</v>
      </c>
      <c r="S86" s="312" t="s">
        <v>97</v>
      </c>
      <c r="T86" s="309" t="s">
        <v>84</v>
      </c>
      <c r="U86" s="158" t="s">
        <v>98</v>
      </c>
      <c r="V86" s="162" t="s">
        <v>99</v>
      </c>
      <c r="W86" s="134"/>
    </row>
    <row r="87" spans="1:23">
      <c r="A87" s="163"/>
      <c r="B87" s="164"/>
      <c r="C87" s="191"/>
      <c r="D87" s="189"/>
      <c r="E87" s="189"/>
      <c r="F87" s="189"/>
      <c r="G87" s="216"/>
      <c r="H87" s="189"/>
      <c r="I87" s="189"/>
      <c r="J87" s="189"/>
      <c r="K87" s="189"/>
      <c r="L87" s="193"/>
      <c r="M87" s="191"/>
      <c r="N87" s="189"/>
      <c r="O87" s="189"/>
      <c r="P87" s="189"/>
      <c r="Q87" s="193"/>
      <c r="R87" s="191"/>
      <c r="S87" s="189"/>
      <c r="T87" s="189"/>
      <c r="U87" s="189"/>
      <c r="V87" s="193"/>
      <c r="W87" s="173"/>
    </row>
    <row r="88" spans="1:23">
      <c r="A88" s="54">
        <v>2013</v>
      </c>
      <c r="B88" s="190"/>
      <c r="C88" s="191">
        <v>19</v>
      </c>
      <c r="D88" s="192">
        <v>0</v>
      </c>
      <c r="E88" s="189">
        <v>19</v>
      </c>
      <c r="F88" s="189">
        <v>1240</v>
      </c>
      <c r="G88" s="216">
        <v>1239</v>
      </c>
      <c r="H88" s="189">
        <v>28</v>
      </c>
      <c r="I88" s="192">
        <v>0</v>
      </c>
      <c r="J88" s="189">
        <v>28</v>
      </c>
      <c r="K88" s="189">
        <v>3110</v>
      </c>
      <c r="L88" s="193">
        <v>3107</v>
      </c>
      <c r="M88" s="191">
        <v>47</v>
      </c>
      <c r="N88" s="189">
        <v>0</v>
      </c>
      <c r="O88" s="189">
        <v>47</v>
      </c>
      <c r="P88" s="189">
        <v>4350</v>
      </c>
      <c r="Q88" s="193">
        <v>4346</v>
      </c>
      <c r="R88" s="191">
        <v>291</v>
      </c>
      <c r="S88" s="192">
        <v>47</v>
      </c>
      <c r="T88" s="189">
        <v>338</v>
      </c>
      <c r="U88" s="189">
        <v>2793</v>
      </c>
      <c r="V88" s="193">
        <v>2757</v>
      </c>
      <c r="W88" s="173"/>
    </row>
    <row r="89" spans="1:23">
      <c r="A89" s="54">
        <v>2014</v>
      </c>
      <c r="B89" s="42"/>
      <c r="C89" s="191">
        <v>40</v>
      </c>
      <c r="D89" s="192">
        <v>0</v>
      </c>
      <c r="E89" s="189">
        <v>40</v>
      </c>
      <c r="F89" s="189">
        <v>1207</v>
      </c>
      <c r="G89" s="216">
        <v>1206</v>
      </c>
      <c r="H89" s="189">
        <v>51</v>
      </c>
      <c r="I89" s="192">
        <v>1</v>
      </c>
      <c r="J89" s="189">
        <v>52</v>
      </c>
      <c r="K89" s="189">
        <v>3143</v>
      </c>
      <c r="L89" s="193">
        <v>3139</v>
      </c>
      <c r="M89" s="191">
        <v>91</v>
      </c>
      <c r="N89" s="189">
        <v>1</v>
      </c>
      <c r="O89" s="189">
        <v>92</v>
      </c>
      <c r="P89" s="189">
        <v>4350</v>
      </c>
      <c r="Q89" s="193">
        <v>4345</v>
      </c>
      <c r="R89" s="191">
        <v>427</v>
      </c>
      <c r="S89" s="192">
        <v>10</v>
      </c>
      <c r="T89" s="189">
        <v>437</v>
      </c>
      <c r="U89" s="189">
        <v>3021</v>
      </c>
      <c r="V89" s="193">
        <v>2995</v>
      </c>
      <c r="W89" s="134"/>
    </row>
    <row r="90" spans="1:23">
      <c r="A90" s="54">
        <v>2015</v>
      </c>
      <c r="B90" s="42"/>
      <c r="C90" s="191">
        <v>73</v>
      </c>
      <c r="D90" s="192">
        <v>0</v>
      </c>
      <c r="E90" s="189">
        <v>73</v>
      </c>
      <c r="F90" s="189">
        <v>1146</v>
      </c>
      <c r="G90" s="216">
        <v>1141</v>
      </c>
      <c r="H90" s="189">
        <v>91</v>
      </c>
      <c r="I90" s="192">
        <v>0</v>
      </c>
      <c r="J90" s="189">
        <v>91</v>
      </c>
      <c r="K90" s="189">
        <v>3204</v>
      </c>
      <c r="L90" s="193">
        <v>3203</v>
      </c>
      <c r="M90" s="191">
        <v>164</v>
      </c>
      <c r="N90" s="189">
        <v>0</v>
      </c>
      <c r="O90" s="189">
        <v>164</v>
      </c>
      <c r="P90" s="189">
        <v>4350</v>
      </c>
      <c r="Q90" s="193">
        <v>4344</v>
      </c>
      <c r="R90" s="191">
        <v>400</v>
      </c>
      <c r="S90" s="192">
        <v>4</v>
      </c>
      <c r="T90" s="189">
        <v>404</v>
      </c>
      <c r="U90" s="189">
        <v>3081</v>
      </c>
      <c r="V90" s="193">
        <v>3066</v>
      </c>
      <c r="W90" s="134"/>
    </row>
    <row r="91" spans="1:23">
      <c r="A91" s="54">
        <v>2016</v>
      </c>
      <c r="B91" s="42"/>
      <c r="C91" s="191">
        <v>37</v>
      </c>
      <c r="D91" s="192">
        <v>0</v>
      </c>
      <c r="E91" s="189">
        <v>37</v>
      </c>
      <c r="F91" s="189">
        <v>1096</v>
      </c>
      <c r="G91" s="216">
        <v>1093</v>
      </c>
      <c r="H91" s="189">
        <v>177</v>
      </c>
      <c r="I91" s="192">
        <v>0</v>
      </c>
      <c r="J91" s="189">
        <v>177</v>
      </c>
      <c r="K91" s="189">
        <v>3254</v>
      </c>
      <c r="L91" s="193">
        <v>3254</v>
      </c>
      <c r="M91" s="191">
        <v>214</v>
      </c>
      <c r="N91" s="189">
        <v>0</v>
      </c>
      <c r="O91" s="189">
        <v>214</v>
      </c>
      <c r="P91" s="189">
        <v>4350</v>
      </c>
      <c r="Q91" s="193">
        <v>4347</v>
      </c>
      <c r="R91" s="191">
        <v>316</v>
      </c>
      <c r="S91" s="192">
        <v>7</v>
      </c>
      <c r="T91" s="189">
        <v>323</v>
      </c>
      <c r="U91" s="189">
        <v>3122</v>
      </c>
      <c r="V91" s="193">
        <v>3102</v>
      </c>
      <c r="W91" s="134"/>
    </row>
    <row r="92" spans="1:23">
      <c r="A92" s="54">
        <v>2017</v>
      </c>
      <c r="B92" s="42"/>
      <c r="C92" s="191">
        <v>48</v>
      </c>
      <c r="D92" s="192">
        <v>0</v>
      </c>
      <c r="E92" s="189">
        <v>48</v>
      </c>
      <c r="F92" s="189">
        <v>1069</v>
      </c>
      <c r="G92" s="216">
        <v>1063</v>
      </c>
      <c r="H92" s="189">
        <v>174</v>
      </c>
      <c r="I92" s="192">
        <v>0</v>
      </c>
      <c r="J92" s="189">
        <v>174</v>
      </c>
      <c r="K92" s="189">
        <v>3281</v>
      </c>
      <c r="L92" s="193">
        <v>3275</v>
      </c>
      <c r="M92" s="191">
        <v>222</v>
      </c>
      <c r="N92" s="189">
        <v>0</v>
      </c>
      <c r="O92" s="189">
        <v>222</v>
      </c>
      <c r="P92" s="189">
        <v>4350</v>
      </c>
      <c r="Q92" s="193">
        <v>4338</v>
      </c>
      <c r="R92" s="191">
        <v>268</v>
      </c>
      <c r="S92" s="192">
        <v>2</v>
      </c>
      <c r="T92" s="189">
        <v>270</v>
      </c>
      <c r="U92" s="189">
        <v>3094</v>
      </c>
      <c r="V92" s="193">
        <v>3070</v>
      </c>
      <c r="W92" s="134"/>
    </row>
    <row r="93" spans="1:23">
      <c r="A93" s="54"/>
      <c r="B93" s="42"/>
      <c r="C93" s="191"/>
      <c r="D93" s="192"/>
      <c r="E93" s="189"/>
      <c r="F93" s="189"/>
      <c r="G93" s="216"/>
      <c r="H93" s="189"/>
      <c r="I93" s="192"/>
      <c r="J93" s="189"/>
      <c r="K93" s="189"/>
      <c r="L93" s="193"/>
      <c r="M93" s="191"/>
      <c r="N93" s="189"/>
      <c r="O93" s="189"/>
      <c r="P93" s="189"/>
      <c r="Q93" s="193"/>
      <c r="R93" s="191"/>
      <c r="S93" s="192"/>
      <c r="T93" s="189"/>
      <c r="U93" s="189"/>
      <c r="V93" s="193"/>
      <c r="W93" s="134"/>
    </row>
    <row r="94" spans="1:23">
      <c r="A94" s="43"/>
      <c r="B94" s="42"/>
      <c r="C94" s="183"/>
      <c r="D94" s="184"/>
      <c r="E94" s="184"/>
      <c r="F94" s="184"/>
      <c r="G94" s="219"/>
      <c r="H94" s="184"/>
      <c r="I94" s="184"/>
      <c r="J94" s="184"/>
      <c r="K94" s="184"/>
      <c r="L94" s="185"/>
      <c r="M94" s="183"/>
      <c r="N94" s="184"/>
      <c r="O94" s="184"/>
      <c r="P94" s="184"/>
      <c r="Q94" s="185"/>
      <c r="R94" s="183"/>
      <c r="S94" s="184"/>
      <c r="T94" s="184"/>
      <c r="U94" s="184"/>
      <c r="V94" s="185"/>
      <c r="W94" s="134"/>
    </row>
    <row r="95" spans="1:23">
      <c r="A95" s="43"/>
      <c r="B95" s="42"/>
      <c r="C95" s="183"/>
      <c r="D95" s="184"/>
      <c r="E95" s="184"/>
      <c r="F95" s="184"/>
      <c r="G95" s="219"/>
      <c r="H95" s="184"/>
      <c r="I95" s="184"/>
      <c r="J95" s="184"/>
      <c r="K95" s="184"/>
      <c r="L95" s="185"/>
      <c r="M95" s="183"/>
      <c r="N95" s="184"/>
      <c r="O95" s="184"/>
      <c r="P95" s="184"/>
      <c r="Q95" s="185"/>
      <c r="R95" s="183"/>
      <c r="S95" s="184"/>
      <c r="T95" s="184"/>
      <c r="U95" s="184"/>
      <c r="V95" s="185"/>
      <c r="W95" s="134"/>
    </row>
    <row r="96" spans="1:23">
      <c r="A96" s="43"/>
      <c r="B96" s="42"/>
      <c r="C96" s="183"/>
      <c r="D96" s="184"/>
      <c r="E96" s="184"/>
      <c r="F96" s="184"/>
      <c r="G96" s="219"/>
      <c r="H96" s="184"/>
      <c r="I96" s="184"/>
      <c r="J96" s="184"/>
      <c r="K96" s="184"/>
      <c r="L96" s="185"/>
      <c r="M96" s="183"/>
      <c r="N96" s="184"/>
      <c r="O96" s="184"/>
      <c r="P96" s="184"/>
      <c r="Q96" s="185"/>
      <c r="R96" s="183"/>
      <c r="S96" s="184"/>
      <c r="T96" s="184"/>
      <c r="U96" s="184"/>
      <c r="V96" s="185"/>
      <c r="W96" s="134"/>
    </row>
    <row r="97" spans="1:23">
      <c r="A97" s="43">
        <v>2017</v>
      </c>
      <c r="B97" s="42">
        <v>6</v>
      </c>
      <c r="C97" s="183">
        <v>1</v>
      </c>
      <c r="D97" s="184">
        <v>0</v>
      </c>
      <c r="E97" s="184">
        <v>1</v>
      </c>
      <c r="F97" s="184">
        <v>1081</v>
      </c>
      <c r="G97" s="184">
        <v>1075</v>
      </c>
      <c r="H97" s="184">
        <v>3</v>
      </c>
      <c r="I97" s="184">
        <v>0</v>
      </c>
      <c r="J97" s="184">
        <v>3</v>
      </c>
      <c r="K97" s="184">
        <v>3269</v>
      </c>
      <c r="L97" s="185">
        <v>3268</v>
      </c>
      <c r="M97" s="183">
        <v>4</v>
      </c>
      <c r="N97" s="184">
        <v>0</v>
      </c>
      <c r="O97" s="184">
        <v>4</v>
      </c>
      <c r="P97" s="184">
        <v>4350</v>
      </c>
      <c r="Q97" s="185">
        <v>4343</v>
      </c>
      <c r="R97" s="183">
        <v>24</v>
      </c>
      <c r="S97" s="41">
        <v>0</v>
      </c>
      <c r="T97" s="184">
        <v>24</v>
      </c>
      <c r="U97" s="184">
        <v>3118</v>
      </c>
      <c r="V97" s="185">
        <v>3089</v>
      </c>
      <c r="W97" s="127"/>
    </row>
    <row r="98" spans="1:23">
      <c r="A98" s="43"/>
      <c r="B98" s="42">
        <v>7</v>
      </c>
      <c r="C98" s="183">
        <v>0</v>
      </c>
      <c r="D98" s="184">
        <v>0</v>
      </c>
      <c r="E98" s="184">
        <v>0</v>
      </c>
      <c r="F98" s="184">
        <v>1078</v>
      </c>
      <c r="G98" s="184">
        <v>1074</v>
      </c>
      <c r="H98" s="184">
        <v>1</v>
      </c>
      <c r="I98" s="184">
        <v>0</v>
      </c>
      <c r="J98" s="184">
        <v>1</v>
      </c>
      <c r="K98" s="184">
        <v>3272</v>
      </c>
      <c r="L98" s="185">
        <v>3268</v>
      </c>
      <c r="M98" s="183">
        <v>1</v>
      </c>
      <c r="N98" s="184">
        <v>0</v>
      </c>
      <c r="O98" s="184">
        <v>1</v>
      </c>
      <c r="P98" s="184">
        <v>4350</v>
      </c>
      <c r="Q98" s="185">
        <v>4342</v>
      </c>
      <c r="R98" s="183">
        <v>7</v>
      </c>
      <c r="S98" s="41">
        <v>0</v>
      </c>
      <c r="T98" s="184">
        <v>7</v>
      </c>
      <c r="U98" s="184">
        <v>3077</v>
      </c>
      <c r="V98" s="185">
        <v>3035</v>
      </c>
      <c r="W98" s="127"/>
    </row>
    <row r="99" spans="1:23">
      <c r="A99" s="43"/>
      <c r="B99" s="42">
        <v>8</v>
      </c>
      <c r="C99" s="183">
        <v>1</v>
      </c>
      <c r="D99" s="184">
        <v>0</v>
      </c>
      <c r="E99" s="184">
        <v>1</v>
      </c>
      <c r="F99" s="184">
        <v>1075</v>
      </c>
      <c r="G99" s="184">
        <v>1071</v>
      </c>
      <c r="H99" s="184">
        <v>14</v>
      </c>
      <c r="I99" s="184">
        <v>0</v>
      </c>
      <c r="J99" s="184">
        <v>14</v>
      </c>
      <c r="K99" s="184">
        <v>3275</v>
      </c>
      <c r="L99" s="185">
        <v>3270</v>
      </c>
      <c r="M99" s="183">
        <v>15</v>
      </c>
      <c r="N99" s="184">
        <v>0</v>
      </c>
      <c r="O99" s="184">
        <v>15</v>
      </c>
      <c r="P99" s="184">
        <v>4350</v>
      </c>
      <c r="Q99" s="185">
        <v>4341</v>
      </c>
      <c r="R99" s="183">
        <v>71</v>
      </c>
      <c r="S99" s="41">
        <v>0</v>
      </c>
      <c r="T99" s="184">
        <v>71</v>
      </c>
      <c r="U99" s="184">
        <v>3092</v>
      </c>
      <c r="V99" s="185">
        <v>3060</v>
      </c>
      <c r="W99" s="127"/>
    </row>
    <row r="100" spans="1:23">
      <c r="A100" s="43"/>
      <c r="B100" s="42">
        <v>9</v>
      </c>
      <c r="C100" s="183">
        <v>3</v>
      </c>
      <c r="D100" s="184">
        <v>0</v>
      </c>
      <c r="E100" s="184">
        <v>3</v>
      </c>
      <c r="F100" s="184">
        <v>1073</v>
      </c>
      <c r="G100" s="184">
        <v>1067</v>
      </c>
      <c r="H100" s="184">
        <v>12</v>
      </c>
      <c r="I100" s="184">
        <v>0</v>
      </c>
      <c r="J100" s="184">
        <v>12</v>
      </c>
      <c r="K100" s="184">
        <v>3277</v>
      </c>
      <c r="L100" s="185">
        <v>3272</v>
      </c>
      <c r="M100" s="183">
        <v>15</v>
      </c>
      <c r="N100" s="184">
        <v>0</v>
      </c>
      <c r="O100" s="184">
        <v>15</v>
      </c>
      <c r="P100" s="184">
        <v>4350</v>
      </c>
      <c r="Q100" s="185">
        <v>4339</v>
      </c>
      <c r="R100" s="183">
        <v>46</v>
      </c>
      <c r="S100" s="41">
        <v>0</v>
      </c>
      <c r="T100" s="184">
        <v>46</v>
      </c>
      <c r="U100" s="184">
        <v>3125</v>
      </c>
      <c r="V100" s="185">
        <v>3100</v>
      </c>
      <c r="W100" s="127"/>
    </row>
    <row r="101" spans="1:23">
      <c r="A101" s="43"/>
      <c r="B101" s="42">
        <v>10</v>
      </c>
      <c r="C101" s="183">
        <v>10</v>
      </c>
      <c r="D101" s="184">
        <v>0</v>
      </c>
      <c r="E101" s="184">
        <v>10</v>
      </c>
      <c r="F101" s="184">
        <v>1071</v>
      </c>
      <c r="G101" s="184">
        <v>1064</v>
      </c>
      <c r="H101" s="184">
        <v>22</v>
      </c>
      <c r="I101" s="184">
        <v>0</v>
      </c>
      <c r="J101" s="184">
        <v>22</v>
      </c>
      <c r="K101" s="184">
        <v>3277</v>
      </c>
      <c r="L101" s="185">
        <v>3270</v>
      </c>
      <c r="M101" s="183">
        <v>32</v>
      </c>
      <c r="N101" s="184">
        <v>0</v>
      </c>
      <c r="O101" s="184">
        <v>32</v>
      </c>
      <c r="P101" s="184">
        <v>4348</v>
      </c>
      <c r="Q101" s="185">
        <v>4334</v>
      </c>
      <c r="R101" s="183">
        <v>14</v>
      </c>
      <c r="S101" s="41">
        <v>0</v>
      </c>
      <c r="T101" s="184">
        <v>14</v>
      </c>
      <c r="U101" s="184">
        <v>3120</v>
      </c>
      <c r="V101" s="185">
        <v>3099</v>
      </c>
      <c r="W101" s="127"/>
    </row>
    <row r="102" spans="1:23">
      <c r="A102" s="43"/>
      <c r="B102" s="42">
        <v>11</v>
      </c>
      <c r="C102" s="183">
        <v>11</v>
      </c>
      <c r="D102" s="184">
        <v>0</v>
      </c>
      <c r="E102" s="184">
        <v>11</v>
      </c>
      <c r="F102" s="184">
        <v>1069</v>
      </c>
      <c r="G102" s="184">
        <v>1065</v>
      </c>
      <c r="H102" s="184">
        <v>41</v>
      </c>
      <c r="I102" s="184">
        <v>0</v>
      </c>
      <c r="J102" s="184">
        <v>41</v>
      </c>
      <c r="K102" s="184">
        <v>3280</v>
      </c>
      <c r="L102" s="185">
        <v>3274</v>
      </c>
      <c r="M102" s="183">
        <v>52</v>
      </c>
      <c r="N102" s="184">
        <v>0</v>
      </c>
      <c r="O102" s="184">
        <v>52</v>
      </c>
      <c r="P102" s="184">
        <v>4349</v>
      </c>
      <c r="Q102" s="185">
        <v>4339</v>
      </c>
      <c r="R102" s="183">
        <v>22</v>
      </c>
      <c r="S102" s="41">
        <v>0</v>
      </c>
      <c r="T102" s="184">
        <v>22</v>
      </c>
      <c r="U102" s="184">
        <v>3119</v>
      </c>
      <c r="V102" s="185">
        <v>3100</v>
      </c>
      <c r="W102" s="127"/>
    </row>
    <row r="103" spans="1:23">
      <c r="A103" s="43"/>
      <c r="B103" s="42">
        <v>12</v>
      </c>
      <c r="C103" s="183">
        <v>14</v>
      </c>
      <c r="D103" s="184">
        <v>0</v>
      </c>
      <c r="E103" s="184">
        <v>14</v>
      </c>
      <c r="F103" s="184">
        <v>1069</v>
      </c>
      <c r="G103" s="184">
        <v>1063</v>
      </c>
      <c r="H103" s="184">
        <v>43</v>
      </c>
      <c r="I103" s="184">
        <v>0</v>
      </c>
      <c r="J103" s="184">
        <v>43</v>
      </c>
      <c r="K103" s="184">
        <v>3281</v>
      </c>
      <c r="L103" s="185">
        <v>3275</v>
      </c>
      <c r="M103" s="183">
        <v>57</v>
      </c>
      <c r="N103" s="184">
        <v>0</v>
      </c>
      <c r="O103" s="184">
        <v>57</v>
      </c>
      <c r="P103" s="184">
        <v>4350</v>
      </c>
      <c r="Q103" s="185">
        <v>4338</v>
      </c>
      <c r="R103" s="183">
        <v>33</v>
      </c>
      <c r="S103" s="41">
        <v>0</v>
      </c>
      <c r="T103" s="184">
        <v>33</v>
      </c>
      <c r="U103" s="184">
        <v>3094</v>
      </c>
      <c r="V103" s="185">
        <v>3070</v>
      </c>
      <c r="W103" s="127"/>
    </row>
    <row r="104" spans="1:23">
      <c r="A104" s="43"/>
      <c r="B104" s="42"/>
      <c r="C104" s="183"/>
      <c r="D104" s="184"/>
      <c r="E104" s="184"/>
      <c r="F104" s="184"/>
      <c r="G104" s="219"/>
      <c r="H104" s="184"/>
      <c r="I104" s="184"/>
      <c r="J104" s="184"/>
      <c r="K104" s="184"/>
      <c r="L104" s="185"/>
      <c r="M104" s="183"/>
      <c r="N104" s="184"/>
      <c r="O104" s="184"/>
      <c r="P104" s="184"/>
      <c r="Q104" s="185"/>
      <c r="R104" s="183"/>
      <c r="S104" s="41"/>
      <c r="T104" s="184"/>
      <c r="U104" s="184"/>
      <c r="V104" s="185"/>
      <c r="W104" s="127"/>
    </row>
    <row r="105" spans="1:23">
      <c r="A105" s="43">
        <v>2018</v>
      </c>
      <c r="B105" s="42">
        <v>1</v>
      </c>
      <c r="C105" s="183">
        <v>13</v>
      </c>
      <c r="D105" s="184">
        <v>0</v>
      </c>
      <c r="E105" s="184">
        <v>13</v>
      </c>
      <c r="F105" s="184">
        <v>1070</v>
      </c>
      <c r="G105" s="184">
        <v>1064</v>
      </c>
      <c r="H105" s="184">
        <v>33</v>
      </c>
      <c r="I105" s="184">
        <v>0</v>
      </c>
      <c r="J105" s="184">
        <v>33</v>
      </c>
      <c r="K105" s="184">
        <v>3276</v>
      </c>
      <c r="L105" s="185">
        <v>3269</v>
      </c>
      <c r="M105" s="183">
        <v>46</v>
      </c>
      <c r="N105" s="184">
        <v>0</v>
      </c>
      <c r="O105" s="184">
        <v>46</v>
      </c>
      <c r="P105" s="184">
        <v>4346</v>
      </c>
      <c r="Q105" s="185">
        <v>4333</v>
      </c>
      <c r="R105" s="183">
        <v>26</v>
      </c>
      <c r="S105" s="41">
        <v>0</v>
      </c>
      <c r="T105" s="184">
        <v>26</v>
      </c>
      <c r="U105" s="184">
        <v>3115</v>
      </c>
      <c r="V105" s="185">
        <v>3095</v>
      </c>
      <c r="W105" s="127"/>
    </row>
    <row r="106" spans="1:23">
      <c r="A106" s="43"/>
      <c r="B106" s="42">
        <v>2</v>
      </c>
      <c r="C106" s="183">
        <v>10</v>
      </c>
      <c r="D106" s="184">
        <v>0</v>
      </c>
      <c r="E106" s="184">
        <v>10</v>
      </c>
      <c r="F106" s="184">
        <v>1068</v>
      </c>
      <c r="G106" s="184">
        <v>1063</v>
      </c>
      <c r="H106" s="184">
        <v>24</v>
      </c>
      <c r="I106" s="184">
        <v>0</v>
      </c>
      <c r="J106" s="184">
        <v>24</v>
      </c>
      <c r="K106" s="184">
        <v>3281</v>
      </c>
      <c r="L106" s="185">
        <v>3275</v>
      </c>
      <c r="M106" s="183">
        <v>34</v>
      </c>
      <c r="N106" s="184">
        <v>0</v>
      </c>
      <c r="O106" s="184">
        <v>34</v>
      </c>
      <c r="P106" s="184">
        <v>4349</v>
      </c>
      <c r="Q106" s="185">
        <v>4338</v>
      </c>
      <c r="R106" s="183">
        <v>25</v>
      </c>
      <c r="S106" s="41">
        <v>0</v>
      </c>
      <c r="T106" s="184">
        <v>25</v>
      </c>
      <c r="U106" s="184">
        <v>3133</v>
      </c>
      <c r="V106" s="185">
        <v>3112</v>
      </c>
      <c r="W106" s="127"/>
    </row>
    <row r="107" spans="1:23">
      <c r="A107" s="43"/>
      <c r="B107" s="42">
        <v>3</v>
      </c>
      <c r="C107" s="183">
        <v>16</v>
      </c>
      <c r="D107" s="184">
        <v>0</v>
      </c>
      <c r="E107" s="184">
        <v>16</v>
      </c>
      <c r="F107" s="184">
        <v>1062</v>
      </c>
      <c r="G107" s="184">
        <v>1053</v>
      </c>
      <c r="H107" s="184">
        <v>34</v>
      </c>
      <c r="I107" s="184">
        <v>0</v>
      </c>
      <c r="J107" s="184">
        <v>34</v>
      </c>
      <c r="K107" s="184">
        <v>3288</v>
      </c>
      <c r="L107" s="185">
        <v>3284</v>
      </c>
      <c r="M107" s="183">
        <v>50</v>
      </c>
      <c r="N107" s="184">
        <v>0</v>
      </c>
      <c r="O107" s="184">
        <v>50</v>
      </c>
      <c r="P107" s="184">
        <v>4350</v>
      </c>
      <c r="Q107" s="185">
        <v>4337</v>
      </c>
      <c r="R107" s="183">
        <v>28</v>
      </c>
      <c r="S107" s="41">
        <v>0</v>
      </c>
      <c r="T107" s="184">
        <v>28</v>
      </c>
      <c r="U107" s="184">
        <v>3158</v>
      </c>
      <c r="V107" s="185">
        <v>3136</v>
      </c>
      <c r="W107" s="127"/>
    </row>
    <row r="108" spans="1:23">
      <c r="A108" s="43"/>
      <c r="B108" s="42">
        <v>4</v>
      </c>
      <c r="C108" s="183">
        <v>10</v>
      </c>
      <c r="D108" s="184">
        <v>0</v>
      </c>
      <c r="E108" s="184">
        <v>10</v>
      </c>
      <c r="F108" s="184">
        <v>1056</v>
      </c>
      <c r="G108" s="184">
        <v>1049</v>
      </c>
      <c r="H108" s="184">
        <v>22</v>
      </c>
      <c r="I108" s="184">
        <v>0</v>
      </c>
      <c r="J108" s="184">
        <v>22</v>
      </c>
      <c r="K108" s="184">
        <v>3292</v>
      </c>
      <c r="L108" s="185">
        <v>3286</v>
      </c>
      <c r="M108" s="183">
        <v>32</v>
      </c>
      <c r="N108" s="184">
        <v>0</v>
      </c>
      <c r="O108" s="184">
        <v>32</v>
      </c>
      <c r="P108" s="184">
        <v>4348</v>
      </c>
      <c r="Q108" s="185">
        <v>4335</v>
      </c>
      <c r="R108" s="183">
        <v>23</v>
      </c>
      <c r="S108" s="41">
        <v>0</v>
      </c>
      <c r="T108" s="184">
        <v>23</v>
      </c>
      <c r="U108" s="184">
        <v>3174</v>
      </c>
      <c r="V108" s="185">
        <v>3149</v>
      </c>
      <c r="W108" s="127"/>
    </row>
    <row r="109" spans="1:23">
      <c r="A109" s="43"/>
      <c r="B109" s="42">
        <v>5</v>
      </c>
      <c r="C109" s="183">
        <v>11</v>
      </c>
      <c r="D109" s="184">
        <v>0</v>
      </c>
      <c r="E109" s="184">
        <v>11</v>
      </c>
      <c r="F109" s="184">
        <v>1051</v>
      </c>
      <c r="G109" s="184">
        <v>1042</v>
      </c>
      <c r="H109" s="184">
        <v>25</v>
      </c>
      <c r="I109" s="184">
        <v>0</v>
      </c>
      <c r="J109" s="184">
        <v>25</v>
      </c>
      <c r="K109" s="184">
        <v>3295</v>
      </c>
      <c r="L109" s="185">
        <v>3289</v>
      </c>
      <c r="M109" s="183">
        <v>36</v>
      </c>
      <c r="N109" s="184">
        <v>0</v>
      </c>
      <c r="O109" s="184">
        <v>36</v>
      </c>
      <c r="P109" s="184">
        <v>4346</v>
      </c>
      <c r="Q109" s="185">
        <v>4331</v>
      </c>
      <c r="R109" s="183">
        <v>21</v>
      </c>
      <c r="S109" s="41">
        <v>0</v>
      </c>
      <c r="T109" s="184">
        <v>21</v>
      </c>
      <c r="U109" s="184">
        <v>3186</v>
      </c>
      <c r="V109" s="185">
        <v>3160</v>
      </c>
      <c r="W109" s="127"/>
    </row>
    <row r="110" spans="1:23">
      <c r="A110" s="43"/>
      <c r="B110" s="42">
        <v>6</v>
      </c>
      <c r="C110" s="183">
        <v>15</v>
      </c>
      <c r="D110" s="184">
        <v>0</v>
      </c>
      <c r="E110" s="184">
        <v>15</v>
      </c>
      <c r="F110" s="184">
        <v>1058</v>
      </c>
      <c r="G110" s="184">
        <v>1046</v>
      </c>
      <c r="H110" s="184">
        <v>33</v>
      </c>
      <c r="I110" s="184">
        <v>0</v>
      </c>
      <c r="J110" s="184">
        <v>33</v>
      </c>
      <c r="K110" s="184">
        <v>3290</v>
      </c>
      <c r="L110" s="185">
        <v>3281</v>
      </c>
      <c r="M110" s="183">
        <v>48</v>
      </c>
      <c r="N110" s="184">
        <v>0</v>
      </c>
      <c r="O110" s="184">
        <v>48</v>
      </c>
      <c r="P110" s="184">
        <v>4348</v>
      </c>
      <c r="Q110" s="185">
        <v>4327</v>
      </c>
      <c r="R110" s="183">
        <v>36</v>
      </c>
      <c r="S110" s="41">
        <v>0</v>
      </c>
      <c r="T110" s="184">
        <v>36</v>
      </c>
      <c r="U110" s="184">
        <v>3200</v>
      </c>
      <c r="V110" s="185">
        <v>3166</v>
      </c>
      <c r="W110" s="127"/>
    </row>
    <row r="111" spans="1:23">
      <c r="A111" s="43"/>
      <c r="B111" s="42">
        <v>7</v>
      </c>
      <c r="C111" s="183">
        <v>12</v>
      </c>
      <c r="D111" s="184">
        <v>0</v>
      </c>
      <c r="E111" s="184">
        <v>12</v>
      </c>
      <c r="F111" s="184">
        <v>1056</v>
      </c>
      <c r="G111" s="184">
        <v>1048</v>
      </c>
      <c r="H111" s="184">
        <v>36</v>
      </c>
      <c r="I111" s="184">
        <v>0</v>
      </c>
      <c r="J111" s="184">
        <v>36</v>
      </c>
      <c r="K111" s="184">
        <v>3292</v>
      </c>
      <c r="L111" s="185">
        <v>3286</v>
      </c>
      <c r="M111" s="183">
        <v>48</v>
      </c>
      <c r="N111" s="184">
        <v>0</v>
      </c>
      <c r="O111" s="184">
        <v>48</v>
      </c>
      <c r="P111" s="184">
        <v>4348</v>
      </c>
      <c r="Q111" s="185">
        <v>4334</v>
      </c>
      <c r="R111" s="183">
        <v>29</v>
      </c>
      <c r="S111" s="41">
        <v>0</v>
      </c>
      <c r="T111" s="184">
        <v>29</v>
      </c>
      <c r="U111" s="184">
        <v>3217</v>
      </c>
      <c r="V111" s="185">
        <v>3169</v>
      </c>
      <c r="W111" s="127"/>
    </row>
    <row r="112" spans="1:23">
      <c r="A112" s="43"/>
      <c r="B112" s="42">
        <v>8</v>
      </c>
      <c r="C112" s="183">
        <v>3</v>
      </c>
      <c r="D112" s="184">
        <v>0</v>
      </c>
      <c r="E112" s="184">
        <v>3</v>
      </c>
      <c r="F112" s="184">
        <v>1050</v>
      </c>
      <c r="G112" s="184">
        <v>1041</v>
      </c>
      <c r="H112" s="184">
        <v>42</v>
      </c>
      <c r="I112" s="184">
        <v>0</v>
      </c>
      <c r="J112" s="184">
        <v>42</v>
      </c>
      <c r="K112" s="184">
        <v>3300</v>
      </c>
      <c r="L112" s="185">
        <v>3293</v>
      </c>
      <c r="M112" s="183">
        <v>45</v>
      </c>
      <c r="N112" s="184">
        <v>0</v>
      </c>
      <c r="O112" s="184">
        <v>45</v>
      </c>
      <c r="P112" s="184">
        <v>4350</v>
      </c>
      <c r="Q112" s="185">
        <v>4334</v>
      </c>
      <c r="R112" s="183">
        <v>157</v>
      </c>
      <c r="S112" s="41">
        <v>0</v>
      </c>
      <c r="T112" s="184">
        <v>157</v>
      </c>
      <c r="U112" s="184">
        <v>3365</v>
      </c>
      <c r="V112" s="185">
        <v>3312</v>
      </c>
      <c r="W112" s="127"/>
    </row>
    <row r="113" spans="1:23">
      <c r="A113" s="43"/>
      <c r="B113" s="42">
        <v>9</v>
      </c>
      <c r="C113" s="183">
        <v>2</v>
      </c>
      <c r="D113" s="184">
        <v>0</v>
      </c>
      <c r="E113" s="184">
        <v>2</v>
      </c>
      <c r="F113" s="184">
        <v>1046</v>
      </c>
      <c r="G113" s="184">
        <v>1037</v>
      </c>
      <c r="H113" s="184">
        <v>32</v>
      </c>
      <c r="I113" s="184">
        <v>0</v>
      </c>
      <c r="J113" s="184">
        <v>32</v>
      </c>
      <c r="K113" s="184">
        <v>3303</v>
      </c>
      <c r="L113" s="185">
        <v>3296</v>
      </c>
      <c r="M113" s="183">
        <v>34</v>
      </c>
      <c r="N113" s="184">
        <v>0</v>
      </c>
      <c r="O113" s="184">
        <v>34</v>
      </c>
      <c r="P113" s="184">
        <v>4349</v>
      </c>
      <c r="Q113" s="185">
        <v>4333</v>
      </c>
      <c r="R113" s="183">
        <v>7</v>
      </c>
      <c r="S113" s="41">
        <v>0</v>
      </c>
      <c r="T113" s="184">
        <v>7</v>
      </c>
      <c r="U113" s="184">
        <v>3369</v>
      </c>
      <c r="V113" s="185">
        <v>3321</v>
      </c>
      <c r="W113" s="127"/>
    </row>
    <row r="114" spans="1:23">
      <c r="A114" s="43"/>
      <c r="B114" s="42">
        <v>10</v>
      </c>
      <c r="C114" s="183">
        <v>5</v>
      </c>
      <c r="D114" s="184">
        <v>0</v>
      </c>
      <c r="E114" s="184">
        <v>5</v>
      </c>
      <c r="F114" s="184">
        <v>1046</v>
      </c>
      <c r="G114" s="184">
        <v>1036</v>
      </c>
      <c r="H114" s="184">
        <v>42</v>
      </c>
      <c r="I114" s="184">
        <v>0</v>
      </c>
      <c r="J114" s="184">
        <v>42</v>
      </c>
      <c r="K114" s="184">
        <v>3304</v>
      </c>
      <c r="L114" s="185">
        <v>3295</v>
      </c>
      <c r="M114" s="183">
        <v>47</v>
      </c>
      <c r="N114" s="184">
        <v>0</v>
      </c>
      <c r="O114" s="184">
        <v>47</v>
      </c>
      <c r="P114" s="184">
        <v>4350</v>
      </c>
      <c r="Q114" s="185">
        <v>4331</v>
      </c>
      <c r="R114" s="183">
        <v>15</v>
      </c>
      <c r="S114" s="41">
        <v>0</v>
      </c>
      <c r="T114" s="184">
        <v>15</v>
      </c>
      <c r="U114" s="184">
        <v>3377</v>
      </c>
      <c r="V114" s="185">
        <v>3332</v>
      </c>
      <c r="W114" s="127"/>
    </row>
    <row r="115" spans="1:23">
      <c r="A115" s="43"/>
      <c r="B115" s="42">
        <v>11</v>
      </c>
      <c r="C115" s="183">
        <v>6</v>
      </c>
      <c r="D115" s="184">
        <v>0</v>
      </c>
      <c r="E115" s="184">
        <v>0</v>
      </c>
      <c r="F115" s="184">
        <v>1043</v>
      </c>
      <c r="G115" s="184">
        <v>1031</v>
      </c>
      <c r="H115" s="184">
        <v>35</v>
      </c>
      <c r="I115" s="184">
        <v>0</v>
      </c>
      <c r="J115" s="184">
        <v>35</v>
      </c>
      <c r="K115" s="184">
        <v>3306</v>
      </c>
      <c r="L115" s="185">
        <v>3294</v>
      </c>
      <c r="M115" s="183">
        <v>41</v>
      </c>
      <c r="N115" s="184">
        <v>0</v>
      </c>
      <c r="O115" s="184">
        <v>41</v>
      </c>
      <c r="P115" s="184">
        <v>4349</v>
      </c>
      <c r="Q115" s="185">
        <v>4325</v>
      </c>
      <c r="R115" s="183">
        <v>18</v>
      </c>
      <c r="S115" s="41">
        <v>0</v>
      </c>
      <c r="T115" s="184">
        <v>18</v>
      </c>
      <c r="U115" s="184">
        <v>3378</v>
      </c>
      <c r="V115" s="185">
        <v>3339</v>
      </c>
      <c r="W115" s="127"/>
    </row>
    <row r="116" spans="1:23">
      <c r="A116" s="34"/>
      <c r="B116" s="33"/>
      <c r="C116" s="236"/>
      <c r="D116" s="187"/>
      <c r="E116" s="187"/>
      <c r="F116" s="187"/>
      <c r="G116" s="237"/>
      <c r="H116" s="187"/>
      <c r="I116" s="187"/>
      <c r="J116" s="187"/>
      <c r="K116" s="187"/>
      <c r="L116" s="238"/>
      <c r="M116" s="236"/>
      <c r="N116" s="187"/>
      <c r="O116" s="187"/>
      <c r="P116" s="187"/>
      <c r="Q116" s="238"/>
      <c r="R116" s="236"/>
      <c r="S116" s="30"/>
      <c r="T116" s="187"/>
      <c r="U116" s="187"/>
      <c r="V116" s="238"/>
      <c r="W116" s="127"/>
    </row>
    <row r="117" spans="1:23">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row>
    <row r="118" spans="1:23">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row>
  </sheetData>
  <mergeCells count="49">
    <mergeCell ref="R83:T83"/>
    <mergeCell ref="C84:E84"/>
    <mergeCell ref="H84:J84"/>
    <mergeCell ref="M84:O84"/>
    <mergeCell ref="R84:T84"/>
    <mergeCell ref="C82:G82"/>
    <mergeCell ref="H82:L82"/>
    <mergeCell ref="M82:Q82"/>
    <mergeCell ref="C83:E83"/>
    <mergeCell ref="H83:J83"/>
    <mergeCell ref="M83:O83"/>
    <mergeCell ref="R80:V80"/>
    <mergeCell ref="C81:G81"/>
    <mergeCell ref="H81:L81"/>
    <mergeCell ref="M81:Q81"/>
    <mergeCell ref="R81:V81"/>
    <mergeCell ref="C45:E45"/>
    <mergeCell ref="H45:J45"/>
    <mergeCell ref="M45:O45"/>
    <mergeCell ref="C79:Q79"/>
    <mergeCell ref="C80:Q80"/>
    <mergeCell ref="C43:G43"/>
    <mergeCell ref="H43:L43"/>
    <mergeCell ref="M43:Q43"/>
    <mergeCell ref="C44:E44"/>
    <mergeCell ref="H44:J44"/>
    <mergeCell ref="M44:O44"/>
    <mergeCell ref="H6:J6"/>
    <mergeCell ref="M6:P6"/>
    <mergeCell ref="M7:P7"/>
    <mergeCell ref="C42:G42"/>
    <mergeCell ref="H42:L42"/>
    <mergeCell ref="M42:Q42"/>
    <mergeCell ref="C40:Q40"/>
    <mergeCell ref="C41:Q41"/>
    <mergeCell ref="N8:O8"/>
    <mergeCell ref="P8:Q8"/>
    <mergeCell ref="C7:E7"/>
    <mergeCell ref="H7:J7"/>
    <mergeCell ref="N9:O9"/>
    <mergeCell ref="P9:Q9"/>
    <mergeCell ref="C6:E6"/>
    <mergeCell ref="C3:L3"/>
    <mergeCell ref="C4:L4"/>
    <mergeCell ref="C2:S2"/>
    <mergeCell ref="M4:S4"/>
    <mergeCell ref="C5:G5"/>
    <mergeCell ref="H5:L5"/>
    <mergeCell ref="M5:S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0C112-1602-447F-8595-60696CFEA8B8}">
  <dimension ref="A1:W44"/>
  <sheetViews>
    <sheetView topLeftCell="D1" workbookViewId="0">
      <selection activeCell="G15" sqref="G15"/>
    </sheetView>
  </sheetViews>
  <sheetFormatPr defaultRowHeight="15"/>
  <sheetData>
    <row r="1" spans="1:23">
      <c r="A1" s="131"/>
      <c r="B1" s="132"/>
      <c r="C1" s="357" t="s">
        <v>152</v>
      </c>
      <c r="D1" s="358"/>
      <c r="E1" s="358"/>
      <c r="F1" s="358"/>
      <c r="G1" s="358"/>
      <c r="H1" s="358"/>
      <c r="I1" s="358"/>
      <c r="J1" s="358"/>
      <c r="K1" s="358"/>
      <c r="L1" s="358"/>
      <c r="M1" s="358"/>
      <c r="N1" s="358"/>
      <c r="O1" s="358"/>
      <c r="P1" s="358"/>
      <c r="Q1" s="358"/>
      <c r="R1" s="358"/>
      <c r="S1" s="358"/>
      <c r="T1" s="358"/>
      <c r="U1" s="358"/>
      <c r="V1" s="359"/>
      <c r="W1" s="134"/>
    </row>
    <row r="2" spans="1:23">
      <c r="A2" s="135"/>
      <c r="B2" s="136"/>
      <c r="C2" s="401" t="s">
        <v>153</v>
      </c>
      <c r="D2" s="402"/>
      <c r="E2" s="402"/>
      <c r="F2" s="402"/>
      <c r="G2" s="402"/>
      <c r="H2" s="402"/>
      <c r="I2" s="402"/>
      <c r="J2" s="402"/>
      <c r="K2" s="402"/>
      <c r="L2" s="402"/>
      <c r="M2" s="402"/>
      <c r="N2" s="402"/>
      <c r="O2" s="402"/>
      <c r="P2" s="402"/>
      <c r="Q2" s="402"/>
      <c r="R2" s="402"/>
      <c r="S2" s="402"/>
      <c r="T2" s="402"/>
      <c r="U2" s="402"/>
      <c r="V2" s="403"/>
      <c r="W2" s="134"/>
    </row>
    <row r="3" spans="1:23">
      <c r="A3" s="188"/>
      <c r="B3" s="136"/>
      <c r="C3" s="357" t="s">
        <v>154</v>
      </c>
      <c r="D3" s="363"/>
      <c r="E3" s="363"/>
      <c r="F3" s="363"/>
      <c r="G3" s="364"/>
      <c r="H3" s="358" t="s">
        <v>155</v>
      </c>
      <c r="I3" s="363"/>
      <c r="J3" s="363"/>
      <c r="K3" s="363"/>
      <c r="L3" s="363"/>
      <c r="M3" s="365" t="s">
        <v>156</v>
      </c>
      <c r="N3" s="363"/>
      <c r="O3" s="363"/>
      <c r="P3" s="363"/>
      <c r="Q3" s="366"/>
      <c r="R3" s="357" t="s">
        <v>122</v>
      </c>
      <c r="S3" s="363"/>
      <c r="T3" s="363"/>
      <c r="U3" s="363"/>
      <c r="V3" s="366"/>
      <c r="W3" s="134"/>
    </row>
    <row r="4" spans="1:23">
      <c r="A4" s="138"/>
      <c r="B4" s="136"/>
      <c r="C4" s="401" t="s">
        <v>157</v>
      </c>
      <c r="D4" s="402"/>
      <c r="E4" s="402"/>
      <c r="F4" s="402"/>
      <c r="G4" s="404"/>
      <c r="H4" s="361" t="s">
        <v>158</v>
      </c>
      <c r="I4" s="361"/>
      <c r="J4" s="361"/>
      <c r="K4" s="361"/>
      <c r="L4" s="361"/>
      <c r="M4" s="368" t="s">
        <v>159</v>
      </c>
      <c r="N4" s="361"/>
      <c r="O4" s="361"/>
      <c r="P4" s="361"/>
      <c r="Q4" s="362"/>
      <c r="R4" s="360" t="s">
        <v>84</v>
      </c>
      <c r="S4" s="361"/>
      <c r="T4" s="361"/>
      <c r="U4" s="361"/>
      <c r="V4" s="362"/>
      <c r="W4" s="134"/>
    </row>
    <row r="5" spans="1:23">
      <c r="A5" s="138" t="s">
        <v>85</v>
      </c>
      <c r="B5" s="139"/>
      <c r="C5" s="357" t="s">
        <v>126</v>
      </c>
      <c r="D5" s="363"/>
      <c r="E5" s="364"/>
      <c r="F5" s="140" t="s">
        <v>127</v>
      </c>
      <c r="G5" s="140" t="s">
        <v>128</v>
      </c>
      <c r="H5" s="358" t="s">
        <v>126</v>
      </c>
      <c r="I5" s="363"/>
      <c r="J5" s="364"/>
      <c r="K5" s="140" t="s">
        <v>127</v>
      </c>
      <c r="L5" s="141" t="s">
        <v>128</v>
      </c>
      <c r="M5" s="365" t="s">
        <v>126</v>
      </c>
      <c r="N5" s="363"/>
      <c r="O5" s="364"/>
      <c r="P5" s="140" t="s">
        <v>127</v>
      </c>
      <c r="Q5" s="142" t="s">
        <v>128</v>
      </c>
      <c r="R5" s="357" t="s">
        <v>126</v>
      </c>
      <c r="S5" s="363"/>
      <c r="T5" s="364"/>
      <c r="U5" s="140" t="s">
        <v>127</v>
      </c>
      <c r="V5" s="142" t="s">
        <v>128</v>
      </c>
      <c r="W5" s="134"/>
    </row>
    <row r="6" spans="1:23">
      <c r="A6" s="138"/>
      <c r="B6" s="139"/>
      <c r="C6" s="360" t="s">
        <v>129</v>
      </c>
      <c r="D6" s="361"/>
      <c r="E6" s="367"/>
      <c r="F6" s="143" t="s">
        <v>130</v>
      </c>
      <c r="G6" s="144" t="s">
        <v>130</v>
      </c>
      <c r="H6" s="361" t="s">
        <v>129</v>
      </c>
      <c r="I6" s="361"/>
      <c r="J6" s="367"/>
      <c r="K6" s="143" t="s">
        <v>130</v>
      </c>
      <c r="L6" s="143" t="s">
        <v>130</v>
      </c>
      <c r="M6" s="368" t="s">
        <v>129</v>
      </c>
      <c r="N6" s="361"/>
      <c r="O6" s="367"/>
      <c r="P6" s="143" t="s">
        <v>130</v>
      </c>
      <c r="Q6" s="145" t="s">
        <v>130</v>
      </c>
      <c r="R6" s="360" t="s">
        <v>129</v>
      </c>
      <c r="S6" s="361"/>
      <c r="T6" s="367"/>
      <c r="U6" s="143" t="s">
        <v>130</v>
      </c>
      <c r="V6" s="145" t="s">
        <v>130</v>
      </c>
      <c r="W6" s="134"/>
    </row>
    <row r="7" spans="1:23">
      <c r="A7" s="146" t="s">
        <v>91</v>
      </c>
      <c r="B7" s="139"/>
      <c r="C7" s="147" t="s">
        <v>131</v>
      </c>
      <c r="D7" s="148" t="s">
        <v>93</v>
      </c>
      <c r="E7" s="149" t="s">
        <v>94</v>
      </c>
      <c r="F7" s="150" t="s">
        <v>95</v>
      </c>
      <c r="G7" s="151" t="s">
        <v>95</v>
      </c>
      <c r="H7" s="152" t="s">
        <v>131</v>
      </c>
      <c r="I7" s="148" t="s">
        <v>93</v>
      </c>
      <c r="J7" s="149" t="s">
        <v>94</v>
      </c>
      <c r="K7" s="150" t="s">
        <v>95</v>
      </c>
      <c r="L7" s="150" t="s">
        <v>95</v>
      </c>
      <c r="M7" s="153" t="s">
        <v>131</v>
      </c>
      <c r="N7" s="148" t="s">
        <v>93</v>
      </c>
      <c r="O7" s="149" t="s">
        <v>94</v>
      </c>
      <c r="P7" s="150" t="s">
        <v>95</v>
      </c>
      <c r="Q7" s="154" t="s">
        <v>95</v>
      </c>
      <c r="R7" s="147" t="s">
        <v>131</v>
      </c>
      <c r="S7" s="148" t="s">
        <v>93</v>
      </c>
      <c r="T7" s="149" t="s">
        <v>94</v>
      </c>
      <c r="U7" s="150" t="s">
        <v>95</v>
      </c>
      <c r="V7" s="154" t="s">
        <v>95</v>
      </c>
      <c r="W7" s="134"/>
    </row>
    <row r="8" spans="1:23">
      <c r="A8" s="155"/>
      <c r="B8" s="156"/>
      <c r="C8" s="157" t="s">
        <v>132</v>
      </c>
      <c r="D8" s="312" t="s">
        <v>97</v>
      </c>
      <c r="E8" s="309" t="s">
        <v>84</v>
      </c>
      <c r="F8" s="158" t="s">
        <v>98</v>
      </c>
      <c r="G8" s="159" t="s">
        <v>99</v>
      </c>
      <c r="H8" s="312" t="s">
        <v>132</v>
      </c>
      <c r="I8" s="312" t="s">
        <v>97</v>
      </c>
      <c r="J8" s="309" t="s">
        <v>84</v>
      </c>
      <c r="K8" s="158" t="s">
        <v>98</v>
      </c>
      <c r="L8" s="161" t="s">
        <v>99</v>
      </c>
      <c r="M8" s="160" t="s">
        <v>132</v>
      </c>
      <c r="N8" s="312" t="s">
        <v>97</v>
      </c>
      <c r="O8" s="309" t="s">
        <v>84</v>
      </c>
      <c r="P8" s="158" t="s">
        <v>98</v>
      </c>
      <c r="Q8" s="162" t="s">
        <v>99</v>
      </c>
      <c r="R8" s="157" t="s">
        <v>132</v>
      </c>
      <c r="S8" s="312" t="s">
        <v>97</v>
      </c>
      <c r="T8" s="309" t="s">
        <v>84</v>
      </c>
      <c r="U8" s="158" t="s">
        <v>98</v>
      </c>
      <c r="V8" s="162" t="s">
        <v>99</v>
      </c>
      <c r="W8" s="134"/>
    </row>
    <row r="9" spans="1:23">
      <c r="A9" s="163"/>
      <c r="B9" s="164"/>
      <c r="C9" s="191"/>
      <c r="D9" s="189"/>
      <c r="E9" s="189"/>
      <c r="F9" s="189"/>
      <c r="G9" s="189"/>
      <c r="H9" s="192"/>
      <c r="I9" s="189"/>
      <c r="J9" s="189"/>
      <c r="K9" s="189"/>
      <c r="L9" s="216"/>
      <c r="M9" s="189"/>
      <c r="N9" s="189"/>
      <c r="O9" s="189"/>
      <c r="P9" s="189"/>
      <c r="Q9" s="193"/>
      <c r="R9" s="239"/>
      <c r="S9" s="228"/>
      <c r="T9" s="240"/>
      <c r="U9" s="228"/>
      <c r="V9" s="241"/>
      <c r="W9" s="173"/>
    </row>
    <row r="10" spans="1:23">
      <c r="A10" s="54">
        <v>2013</v>
      </c>
      <c r="B10" s="190"/>
      <c r="C10" s="191">
        <v>4791</v>
      </c>
      <c r="D10" s="192">
        <v>1002</v>
      </c>
      <c r="E10" s="189">
        <v>5793</v>
      </c>
      <c r="F10" s="189">
        <v>79478</v>
      </c>
      <c r="G10" s="189">
        <v>74339</v>
      </c>
      <c r="H10" s="192">
        <v>913</v>
      </c>
      <c r="I10" s="192">
        <v>1864</v>
      </c>
      <c r="J10" s="189">
        <v>2777</v>
      </c>
      <c r="K10" s="189">
        <v>40720</v>
      </c>
      <c r="L10" s="216">
        <v>37902</v>
      </c>
      <c r="M10" s="189">
        <v>2</v>
      </c>
      <c r="N10" s="192">
        <v>677</v>
      </c>
      <c r="O10" s="189">
        <v>679</v>
      </c>
      <c r="P10" s="189">
        <v>4908</v>
      </c>
      <c r="Q10" s="193">
        <v>4755</v>
      </c>
      <c r="R10" s="118">
        <v>5706</v>
      </c>
      <c r="S10" s="49">
        <v>3543</v>
      </c>
      <c r="T10" s="49">
        <v>9249</v>
      </c>
      <c r="U10" s="49">
        <v>125106</v>
      </c>
      <c r="V10" s="48">
        <v>116996</v>
      </c>
      <c r="W10" s="173"/>
    </row>
    <row r="11" spans="1:23">
      <c r="A11" s="54">
        <v>2014</v>
      </c>
      <c r="B11" s="42"/>
      <c r="C11" s="191">
        <v>6442</v>
      </c>
      <c r="D11" s="192">
        <v>1855</v>
      </c>
      <c r="E11" s="189">
        <v>8297</v>
      </c>
      <c r="F11" s="189">
        <v>73865</v>
      </c>
      <c r="G11" s="189">
        <v>71712</v>
      </c>
      <c r="H11" s="192">
        <v>1246</v>
      </c>
      <c r="I11" s="192">
        <v>3014</v>
      </c>
      <c r="J11" s="189">
        <v>4260</v>
      </c>
      <c r="K11" s="189">
        <v>37529</v>
      </c>
      <c r="L11" s="216">
        <v>36630</v>
      </c>
      <c r="M11" s="189">
        <v>3</v>
      </c>
      <c r="N11" s="192">
        <v>711</v>
      </c>
      <c r="O11" s="189">
        <v>714</v>
      </c>
      <c r="P11" s="189">
        <v>5148</v>
      </c>
      <c r="Q11" s="193">
        <v>5073</v>
      </c>
      <c r="R11" s="118">
        <v>7691</v>
      </c>
      <c r="S11" s="49">
        <v>5580</v>
      </c>
      <c r="T11" s="49">
        <v>13271</v>
      </c>
      <c r="U11" s="49">
        <v>116542</v>
      </c>
      <c r="V11" s="48">
        <v>113415</v>
      </c>
      <c r="W11" s="134"/>
    </row>
    <row r="12" spans="1:23">
      <c r="A12" s="54">
        <v>2015</v>
      </c>
      <c r="B12" s="42"/>
      <c r="C12" s="191">
        <v>6162</v>
      </c>
      <c r="D12" s="192">
        <v>2555</v>
      </c>
      <c r="E12" s="189">
        <v>8717</v>
      </c>
      <c r="F12" s="189">
        <v>71997</v>
      </c>
      <c r="G12" s="189">
        <v>70431</v>
      </c>
      <c r="H12" s="192">
        <v>1155</v>
      </c>
      <c r="I12" s="192">
        <v>3574</v>
      </c>
      <c r="J12" s="189">
        <v>4729</v>
      </c>
      <c r="K12" s="189">
        <v>36712</v>
      </c>
      <c r="L12" s="216">
        <v>36001</v>
      </c>
      <c r="M12" s="189">
        <v>0</v>
      </c>
      <c r="N12" s="192">
        <v>1021</v>
      </c>
      <c r="O12" s="189">
        <v>1021</v>
      </c>
      <c r="P12" s="189">
        <v>5485</v>
      </c>
      <c r="Q12" s="193">
        <v>5398</v>
      </c>
      <c r="R12" s="118">
        <v>7317</v>
      </c>
      <c r="S12" s="49">
        <v>7150</v>
      </c>
      <c r="T12" s="49">
        <v>14467</v>
      </c>
      <c r="U12" s="49">
        <v>114194</v>
      </c>
      <c r="V12" s="48">
        <v>111830</v>
      </c>
      <c r="W12" s="134"/>
    </row>
    <row r="13" spans="1:23">
      <c r="A13" s="54">
        <v>2016</v>
      </c>
      <c r="B13" s="42"/>
      <c r="C13" s="191">
        <v>4742</v>
      </c>
      <c r="D13" s="192">
        <v>1995</v>
      </c>
      <c r="E13" s="189">
        <v>6737</v>
      </c>
      <c r="F13" s="189">
        <v>71856</v>
      </c>
      <c r="G13" s="189">
        <v>70336</v>
      </c>
      <c r="H13" s="192">
        <v>758</v>
      </c>
      <c r="I13" s="192">
        <v>2512</v>
      </c>
      <c r="J13" s="189">
        <v>3270</v>
      </c>
      <c r="K13" s="189">
        <v>37010</v>
      </c>
      <c r="L13" s="216">
        <v>36200</v>
      </c>
      <c r="M13" s="189">
        <v>4</v>
      </c>
      <c r="N13" s="192">
        <v>787</v>
      </c>
      <c r="O13" s="189">
        <v>791</v>
      </c>
      <c r="P13" s="189">
        <v>5891</v>
      </c>
      <c r="Q13" s="193">
        <v>5816</v>
      </c>
      <c r="R13" s="118">
        <v>5504</v>
      </c>
      <c r="S13" s="49">
        <v>5294</v>
      </c>
      <c r="T13" s="49">
        <v>10798</v>
      </c>
      <c r="U13" s="49">
        <v>114757</v>
      </c>
      <c r="V13" s="48">
        <v>112352</v>
      </c>
      <c r="W13" s="134"/>
    </row>
    <row r="14" spans="1:23">
      <c r="A14" s="54">
        <v>2017</v>
      </c>
      <c r="B14" s="42"/>
      <c r="C14" s="191">
        <v>4608</v>
      </c>
      <c r="D14" s="192">
        <v>2011</v>
      </c>
      <c r="E14" s="189">
        <v>6619</v>
      </c>
      <c r="F14" s="189">
        <v>72384</v>
      </c>
      <c r="G14" s="189">
        <v>70782</v>
      </c>
      <c r="H14" s="192">
        <v>557</v>
      </c>
      <c r="I14" s="192">
        <v>2710</v>
      </c>
      <c r="J14" s="189">
        <v>3267</v>
      </c>
      <c r="K14" s="189">
        <v>36905</v>
      </c>
      <c r="L14" s="216">
        <v>36156</v>
      </c>
      <c r="M14" s="189">
        <v>6</v>
      </c>
      <c r="N14" s="192">
        <v>682</v>
      </c>
      <c r="O14" s="189">
        <v>688</v>
      </c>
      <c r="P14" s="189">
        <v>6179</v>
      </c>
      <c r="Q14" s="193">
        <v>6042</v>
      </c>
      <c r="R14" s="118">
        <v>5171</v>
      </c>
      <c r="S14" s="49">
        <v>5403</v>
      </c>
      <c r="T14" s="49">
        <v>10574</v>
      </c>
      <c r="U14" s="49">
        <v>115468</v>
      </c>
      <c r="V14" s="48">
        <v>112980</v>
      </c>
      <c r="W14" s="134"/>
    </row>
    <row r="15" spans="1:23">
      <c r="A15" s="54"/>
      <c r="B15" s="42"/>
      <c r="C15" s="191"/>
      <c r="D15" s="192"/>
      <c r="E15" s="189"/>
      <c r="F15" s="189"/>
      <c r="G15" s="189"/>
      <c r="H15" s="192"/>
      <c r="I15" s="192"/>
      <c r="J15" s="189"/>
      <c r="K15" s="189"/>
      <c r="L15" s="216"/>
      <c r="M15" s="189"/>
      <c r="N15" s="192"/>
      <c r="O15" s="189"/>
      <c r="P15" s="189"/>
      <c r="Q15" s="193"/>
      <c r="R15" s="118"/>
      <c r="S15" s="49"/>
      <c r="T15" s="49"/>
      <c r="U15" s="49"/>
      <c r="V15" s="48"/>
      <c r="W15" s="134"/>
    </row>
    <row r="16" spans="1:23">
      <c r="A16" s="43"/>
      <c r="B16" s="42"/>
      <c r="C16" s="183"/>
      <c r="D16" s="184"/>
      <c r="E16" s="184"/>
      <c r="F16" s="184"/>
      <c r="G16" s="184"/>
      <c r="H16" s="194"/>
      <c r="I16" s="184"/>
      <c r="J16" s="184"/>
      <c r="K16" s="184"/>
      <c r="L16" s="219"/>
      <c r="M16" s="184"/>
      <c r="N16" s="184"/>
      <c r="O16" s="184"/>
      <c r="P16" s="184"/>
      <c r="Q16" s="185"/>
      <c r="R16" s="116"/>
      <c r="S16" s="41"/>
      <c r="T16" s="41"/>
      <c r="U16" s="41"/>
      <c r="V16" s="36"/>
      <c r="W16" s="134"/>
    </row>
    <row r="17" spans="1:23">
      <c r="A17" s="43"/>
      <c r="B17" s="42"/>
      <c r="C17" s="183"/>
      <c r="D17" s="184"/>
      <c r="E17" s="184"/>
      <c r="F17" s="184"/>
      <c r="G17" s="184"/>
      <c r="H17" s="194"/>
      <c r="I17" s="184"/>
      <c r="J17" s="184"/>
      <c r="K17" s="184"/>
      <c r="L17" s="219"/>
      <c r="M17" s="184"/>
      <c r="N17" s="184"/>
      <c r="O17" s="184"/>
      <c r="P17" s="184"/>
      <c r="Q17" s="185"/>
      <c r="R17" s="116"/>
      <c r="S17" s="41"/>
      <c r="T17" s="41"/>
      <c r="U17" s="41"/>
      <c r="V17" s="36"/>
      <c r="W17" s="134"/>
    </row>
    <row r="18" spans="1:23">
      <c r="A18" s="43"/>
      <c r="B18" s="42"/>
      <c r="C18" s="183"/>
      <c r="D18" s="184"/>
      <c r="E18" s="184"/>
      <c r="F18" s="184"/>
      <c r="G18" s="184"/>
      <c r="H18" s="194"/>
      <c r="I18" s="184"/>
      <c r="J18" s="184"/>
      <c r="K18" s="184"/>
      <c r="L18" s="219"/>
      <c r="M18" s="184"/>
      <c r="N18" s="184"/>
      <c r="O18" s="184"/>
      <c r="P18" s="184"/>
      <c r="Q18" s="185"/>
      <c r="R18" s="116"/>
      <c r="S18" s="41"/>
      <c r="T18" s="41"/>
      <c r="U18" s="41"/>
      <c r="V18" s="36"/>
      <c r="W18" s="134"/>
    </row>
    <row r="19" spans="1:23">
      <c r="A19" s="43">
        <v>2017</v>
      </c>
      <c r="B19" s="42">
        <v>6</v>
      </c>
      <c r="C19" s="183">
        <v>381</v>
      </c>
      <c r="D19" s="184">
        <v>192</v>
      </c>
      <c r="E19" s="184">
        <v>573</v>
      </c>
      <c r="F19" s="184">
        <v>72355</v>
      </c>
      <c r="G19" s="184">
        <v>70832</v>
      </c>
      <c r="H19" s="194">
        <v>70</v>
      </c>
      <c r="I19" s="184">
        <v>278</v>
      </c>
      <c r="J19" s="184">
        <v>348</v>
      </c>
      <c r="K19" s="184">
        <v>37071</v>
      </c>
      <c r="L19" s="219">
        <v>36338</v>
      </c>
      <c r="M19" s="184">
        <v>0</v>
      </c>
      <c r="N19" s="184">
        <v>67</v>
      </c>
      <c r="O19" s="184">
        <v>67</v>
      </c>
      <c r="P19" s="184">
        <v>6092</v>
      </c>
      <c r="Q19" s="185">
        <v>6008</v>
      </c>
      <c r="R19" s="116">
        <v>451</v>
      </c>
      <c r="S19" s="41">
        <v>537</v>
      </c>
      <c r="T19" s="41">
        <v>988</v>
      </c>
      <c r="U19" s="41">
        <v>115518</v>
      </c>
      <c r="V19" s="36">
        <v>113178</v>
      </c>
      <c r="W19" s="134"/>
    </row>
    <row r="20" spans="1:23">
      <c r="A20" s="43"/>
      <c r="B20" s="42">
        <v>7</v>
      </c>
      <c r="C20" s="183">
        <v>406</v>
      </c>
      <c r="D20" s="184">
        <v>152</v>
      </c>
      <c r="E20" s="184">
        <v>558</v>
      </c>
      <c r="F20" s="184">
        <v>72340</v>
      </c>
      <c r="G20" s="184">
        <v>70831</v>
      </c>
      <c r="H20" s="194">
        <v>62</v>
      </c>
      <c r="I20" s="184">
        <v>228</v>
      </c>
      <c r="J20" s="184">
        <v>290</v>
      </c>
      <c r="K20" s="184">
        <v>37073</v>
      </c>
      <c r="L20" s="219">
        <v>36369</v>
      </c>
      <c r="M20" s="184">
        <v>0</v>
      </c>
      <c r="N20" s="184">
        <v>64</v>
      </c>
      <c r="O20" s="184">
        <v>64</v>
      </c>
      <c r="P20" s="184">
        <v>6128</v>
      </c>
      <c r="Q20" s="185">
        <v>6017</v>
      </c>
      <c r="R20" s="116">
        <v>468</v>
      </c>
      <c r="S20" s="41">
        <v>444</v>
      </c>
      <c r="T20" s="41">
        <v>912</v>
      </c>
      <c r="U20" s="41">
        <v>115541</v>
      </c>
      <c r="V20" s="36">
        <v>113217</v>
      </c>
      <c r="W20" s="134"/>
    </row>
    <row r="21" spans="1:23">
      <c r="A21" s="43"/>
      <c r="B21" s="42">
        <v>8</v>
      </c>
      <c r="C21" s="183">
        <v>429</v>
      </c>
      <c r="D21" s="184">
        <v>160</v>
      </c>
      <c r="E21" s="184">
        <v>589</v>
      </c>
      <c r="F21" s="184">
        <v>72371</v>
      </c>
      <c r="G21" s="184">
        <v>70853</v>
      </c>
      <c r="H21" s="194">
        <v>42</v>
      </c>
      <c r="I21" s="184">
        <v>260</v>
      </c>
      <c r="J21" s="184">
        <v>302</v>
      </c>
      <c r="K21" s="184">
        <v>37086</v>
      </c>
      <c r="L21" s="219">
        <v>36358</v>
      </c>
      <c r="M21" s="184">
        <v>1</v>
      </c>
      <c r="N21" s="184">
        <v>58</v>
      </c>
      <c r="O21" s="184">
        <v>59</v>
      </c>
      <c r="P21" s="184">
        <v>6160</v>
      </c>
      <c r="Q21" s="185">
        <v>6053</v>
      </c>
      <c r="R21" s="116">
        <v>472</v>
      </c>
      <c r="S21" s="41">
        <v>478</v>
      </c>
      <c r="T21" s="41">
        <v>950</v>
      </c>
      <c r="U21" s="41">
        <v>115617</v>
      </c>
      <c r="V21" s="36">
        <v>113264</v>
      </c>
      <c r="W21" s="134"/>
    </row>
    <row r="22" spans="1:23">
      <c r="A22" s="43"/>
      <c r="B22" s="42">
        <v>9</v>
      </c>
      <c r="C22" s="183">
        <v>451</v>
      </c>
      <c r="D22" s="184">
        <v>174</v>
      </c>
      <c r="E22" s="184">
        <v>625</v>
      </c>
      <c r="F22" s="184">
        <v>72494</v>
      </c>
      <c r="G22" s="184">
        <v>70952</v>
      </c>
      <c r="H22" s="194">
        <v>28</v>
      </c>
      <c r="I22" s="184">
        <v>251</v>
      </c>
      <c r="J22" s="184">
        <v>279</v>
      </c>
      <c r="K22" s="184">
        <v>37110</v>
      </c>
      <c r="L22" s="219">
        <v>36390</v>
      </c>
      <c r="M22" s="184">
        <v>1</v>
      </c>
      <c r="N22" s="184">
        <v>56</v>
      </c>
      <c r="O22" s="184">
        <v>57</v>
      </c>
      <c r="P22" s="184">
        <v>6188</v>
      </c>
      <c r="Q22" s="185">
        <v>6068</v>
      </c>
      <c r="R22" s="116">
        <v>480</v>
      </c>
      <c r="S22" s="41">
        <v>481</v>
      </c>
      <c r="T22" s="41">
        <v>961</v>
      </c>
      <c r="U22" s="41">
        <v>115792</v>
      </c>
      <c r="V22" s="36">
        <v>113410</v>
      </c>
      <c r="W22" s="134"/>
    </row>
    <row r="23" spans="1:23">
      <c r="A23" s="43"/>
      <c r="B23" s="42">
        <v>10</v>
      </c>
      <c r="C23" s="183">
        <v>364</v>
      </c>
      <c r="D23" s="184">
        <v>154</v>
      </c>
      <c r="E23" s="184">
        <v>518</v>
      </c>
      <c r="F23" s="184">
        <v>72484</v>
      </c>
      <c r="G23" s="184">
        <v>70935</v>
      </c>
      <c r="H23" s="194">
        <v>30</v>
      </c>
      <c r="I23" s="184">
        <v>240</v>
      </c>
      <c r="J23" s="184">
        <v>270</v>
      </c>
      <c r="K23" s="184">
        <v>37110</v>
      </c>
      <c r="L23" s="219">
        <v>36381</v>
      </c>
      <c r="M23" s="184">
        <v>0</v>
      </c>
      <c r="N23" s="184">
        <v>43</v>
      </c>
      <c r="O23" s="184">
        <v>43</v>
      </c>
      <c r="P23" s="184">
        <v>6204</v>
      </c>
      <c r="Q23" s="185">
        <v>6090</v>
      </c>
      <c r="R23" s="116">
        <v>394</v>
      </c>
      <c r="S23" s="41">
        <v>437</v>
      </c>
      <c r="T23" s="41">
        <v>831</v>
      </c>
      <c r="U23" s="41">
        <v>115798</v>
      </c>
      <c r="V23" s="36">
        <v>113406</v>
      </c>
      <c r="W23" s="134"/>
    </row>
    <row r="24" spans="1:23">
      <c r="A24" s="43"/>
      <c r="B24" s="42">
        <v>11</v>
      </c>
      <c r="C24" s="183">
        <v>451</v>
      </c>
      <c r="D24" s="184">
        <v>158</v>
      </c>
      <c r="E24" s="184">
        <v>609</v>
      </c>
      <c r="F24" s="184">
        <v>72530</v>
      </c>
      <c r="G24" s="184">
        <v>70948</v>
      </c>
      <c r="H24" s="194">
        <v>45</v>
      </c>
      <c r="I24" s="184">
        <v>239</v>
      </c>
      <c r="J24" s="184">
        <v>284</v>
      </c>
      <c r="K24" s="184">
        <v>37093</v>
      </c>
      <c r="L24" s="219">
        <v>36360</v>
      </c>
      <c r="M24" s="184">
        <v>0</v>
      </c>
      <c r="N24" s="184">
        <v>31</v>
      </c>
      <c r="O24" s="184">
        <v>31</v>
      </c>
      <c r="P24" s="184">
        <v>6198</v>
      </c>
      <c r="Q24" s="185">
        <v>6078</v>
      </c>
      <c r="R24" s="116">
        <v>496</v>
      </c>
      <c r="S24" s="41">
        <v>428</v>
      </c>
      <c r="T24" s="41">
        <v>924</v>
      </c>
      <c r="U24" s="41">
        <v>115821</v>
      </c>
      <c r="V24" s="36">
        <v>113386</v>
      </c>
      <c r="W24" s="134"/>
    </row>
    <row r="25" spans="1:23">
      <c r="A25" s="43"/>
      <c r="B25" s="42">
        <v>12</v>
      </c>
      <c r="C25" s="183">
        <v>460</v>
      </c>
      <c r="D25" s="184">
        <v>223</v>
      </c>
      <c r="E25" s="184">
        <v>683</v>
      </c>
      <c r="F25" s="184">
        <v>72384</v>
      </c>
      <c r="G25" s="184">
        <v>70782</v>
      </c>
      <c r="H25" s="194">
        <v>32</v>
      </c>
      <c r="I25" s="184">
        <v>236</v>
      </c>
      <c r="J25" s="184">
        <v>268</v>
      </c>
      <c r="K25" s="184">
        <v>36905</v>
      </c>
      <c r="L25" s="219">
        <v>36156</v>
      </c>
      <c r="M25" s="184">
        <v>0</v>
      </c>
      <c r="N25" s="184">
        <v>60</v>
      </c>
      <c r="O25" s="184">
        <v>60</v>
      </c>
      <c r="P25" s="184">
        <v>6179</v>
      </c>
      <c r="Q25" s="185">
        <v>6042</v>
      </c>
      <c r="R25" s="116">
        <v>492</v>
      </c>
      <c r="S25" s="41">
        <v>519</v>
      </c>
      <c r="T25" s="41">
        <v>1011</v>
      </c>
      <c r="U25" s="41">
        <v>115468</v>
      </c>
      <c r="V25" s="36">
        <v>112980</v>
      </c>
      <c r="W25" s="134"/>
    </row>
    <row r="26" spans="1:23">
      <c r="A26" s="43"/>
      <c r="B26" s="42"/>
      <c r="C26" s="183"/>
      <c r="D26" s="184"/>
      <c r="E26" s="184"/>
      <c r="F26" s="184"/>
      <c r="G26" s="184"/>
      <c r="H26" s="194"/>
      <c r="I26" s="184"/>
      <c r="J26" s="184"/>
      <c r="K26" s="184"/>
      <c r="L26" s="219"/>
      <c r="M26" s="184"/>
      <c r="N26" s="184"/>
      <c r="O26" s="184"/>
      <c r="P26" s="184"/>
      <c r="Q26" s="185"/>
      <c r="R26" s="116"/>
      <c r="S26" s="41"/>
      <c r="T26" s="41"/>
      <c r="U26" s="41"/>
      <c r="V26" s="36"/>
      <c r="W26" s="134"/>
    </row>
    <row r="27" spans="1:23">
      <c r="A27" s="43">
        <v>2018</v>
      </c>
      <c r="B27" s="42">
        <v>1</v>
      </c>
      <c r="C27" s="183">
        <v>325</v>
      </c>
      <c r="D27" s="184">
        <v>179</v>
      </c>
      <c r="E27" s="184">
        <v>504</v>
      </c>
      <c r="F27" s="184">
        <v>72701</v>
      </c>
      <c r="G27" s="184">
        <v>71127</v>
      </c>
      <c r="H27" s="194">
        <v>24</v>
      </c>
      <c r="I27" s="184">
        <v>244</v>
      </c>
      <c r="J27" s="184">
        <v>268</v>
      </c>
      <c r="K27" s="184">
        <v>37043</v>
      </c>
      <c r="L27" s="219">
        <v>36280</v>
      </c>
      <c r="M27" s="184">
        <v>0</v>
      </c>
      <c r="N27" s="184">
        <v>58</v>
      </c>
      <c r="O27" s="184">
        <v>58</v>
      </c>
      <c r="P27" s="184">
        <v>6229</v>
      </c>
      <c r="Q27" s="185">
        <v>6097</v>
      </c>
      <c r="R27" s="116">
        <v>349</v>
      </c>
      <c r="S27" s="41">
        <v>481</v>
      </c>
      <c r="T27" s="41">
        <v>830</v>
      </c>
      <c r="U27" s="41">
        <v>115973</v>
      </c>
      <c r="V27" s="36">
        <v>113504</v>
      </c>
      <c r="W27" s="134"/>
    </row>
    <row r="28" spans="1:23">
      <c r="A28" s="43"/>
      <c r="B28" s="42">
        <v>2</v>
      </c>
      <c r="C28" s="183">
        <v>246</v>
      </c>
      <c r="D28" s="184">
        <v>102</v>
      </c>
      <c r="E28" s="184">
        <v>348</v>
      </c>
      <c r="F28" s="184">
        <v>72863</v>
      </c>
      <c r="G28" s="184">
        <v>71186</v>
      </c>
      <c r="H28" s="194">
        <v>16</v>
      </c>
      <c r="I28" s="184">
        <v>135</v>
      </c>
      <c r="J28" s="184">
        <v>151</v>
      </c>
      <c r="K28" s="184">
        <v>37107</v>
      </c>
      <c r="L28" s="219">
        <v>36303</v>
      </c>
      <c r="M28" s="184">
        <v>0</v>
      </c>
      <c r="N28" s="184">
        <v>51</v>
      </c>
      <c r="O28" s="184">
        <v>51</v>
      </c>
      <c r="P28" s="184">
        <v>6274</v>
      </c>
      <c r="Q28" s="185">
        <v>6143</v>
      </c>
      <c r="R28" s="116">
        <v>262</v>
      </c>
      <c r="S28" s="41">
        <v>288</v>
      </c>
      <c r="T28" s="41">
        <v>550</v>
      </c>
      <c r="U28" s="41">
        <v>116244</v>
      </c>
      <c r="V28" s="36">
        <v>113632</v>
      </c>
      <c r="W28" s="134"/>
    </row>
    <row r="29" spans="1:23">
      <c r="A29" s="43"/>
      <c r="B29" s="42">
        <v>3</v>
      </c>
      <c r="C29" s="183">
        <v>575</v>
      </c>
      <c r="D29" s="184">
        <v>142</v>
      </c>
      <c r="E29" s="184">
        <v>717</v>
      </c>
      <c r="F29" s="184">
        <v>73255</v>
      </c>
      <c r="G29" s="184">
        <v>71452</v>
      </c>
      <c r="H29" s="194">
        <v>58</v>
      </c>
      <c r="I29" s="184">
        <v>198</v>
      </c>
      <c r="J29" s="184">
        <v>256</v>
      </c>
      <c r="K29" s="184">
        <v>37202</v>
      </c>
      <c r="L29" s="219">
        <v>36279</v>
      </c>
      <c r="M29" s="184">
        <v>0</v>
      </c>
      <c r="N29" s="184">
        <v>53</v>
      </c>
      <c r="O29" s="184">
        <v>53</v>
      </c>
      <c r="P29" s="184">
        <v>6319</v>
      </c>
      <c r="Q29" s="185">
        <v>6167</v>
      </c>
      <c r="R29" s="116">
        <v>633</v>
      </c>
      <c r="S29" s="41">
        <v>393</v>
      </c>
      <c r="T29" s="41">
        <v>1026</v>
      </c>
      <c r="U29" s="41">
        <v>116776</v>
      </c>
      <c r="V29" s="36">
        <v>113898</v>
      </c>
      <c r="W29" s="134"/>
    </row>
    <row r="30" spans="1:23">
      <c r="A30" s="43"/>
      <c r="B30" s="42">
        <v>4</v>
      </c>
      <c r="C30" s="183">
        <v>270</v>
      </c>
      <c r="D30" s="184">
        <v>148</v>
      </c>
      <c r="E30" s="184">
        <v>418</v>
      </c>
      <c r="F30" s="184">
        <v>73310</v>
      </c>
      <c r="G30" s="184">
        <v>71532</v>
      </c>
      <c r="H30" s="194">
        <v>30</v>
      </c>
      <c r="I30" s="184">
        <v>220</v>
      </c>
      <c r="J30" s="184">
        <v>250</v>
      </c>
      <c r="K30" s="184">
        <v>37258</v>
      </c>
      <c r="L30" s="219">
        <v>36387</v>
      </c>
      <c r="M30" s="184">
        <v>0</v>
      </c>
      <c r="N30" s="184">
        <v>53</v>
      </c>
      <c r="O30" s="184">
        <v>53</v>
      </c>
      <c r="P30" s="184">
        <v>6363</v>
      </c>
      <c r="Q30" s="185">
        <v>6204</v>
      </c>
      <c r="R30" s="116">
        <v>300</v>
      </c>
      <c r="S30" s="41">
        <v>421</v>
      </c>
      <c r="T30" s="41">
        <v>721</v>
      </c>
      <c r="U30" s="41">
        <v>116931</v>
      </c>
      <c r="V30" s="36">
        <v>114123</v>
      </c>
      <c r="W30" s="134"/>
    </row>
    <row r="31" spans="1:23">
      <c r="A31" s="43"/>
      <c r="B31" s="42">
        <v>5</v>
      </c>
      <c r="C31" s="183">
        <v>368</v>
      </c>
      <c r="D31" s="184">
        <v>159</v>
      </c>
      <c r="E31" s="184">
        <v>527</v>
      </c>
      <c r="F31" s="184">
        <v>73480</v>
      </c>
      <c r="G31" s="184">
        <v>71776</v>
      </c>
      <c r="H31" s="194">
        <v>44</v>
      </c>
      <c r="I31" s="184">
        <v>274</v>
      </c>
      <c r="J31" s="184">
        <v>318</v>
      </c>
      <c r="K31" s="184">
        <v>37371</v>
      </c>
      <c r="L31" s="219">
        <v>36494</v>
      </c>
      <c r="M31" s="184">
        <v>0</v>
      </c>
      <c r="N31" s="184">
        <v>58</v>
      </c>
      <c r="O31" s="184">
        <v>58</v>
      </c>
      <c r="P31" s="184">
        <v>6409</v>
      </c>
      <c r="Q31" s="185">
        <v>6260</v>
      </c>
      <c r="R31" s="116">
        <v>412</v>
      </c>
      <c r="S31" s="41">
        <v>491</v>
      </c>
      <c r="T31" s="41">
        <v>903</v>
      </c>
      <c r="U31" s="41">
        <v>117260</v>
      </c>
      <c r="V31" s="36">
        <v>114530</v>
      </c>
      <c r="W31" s="134"/>
    </row>
    <row r="32" spans="1:23">
      <c r="A32" s="43"/>
      <c r="B32" s="42">
        <v>6</v>
      </c>
      <c r="C32" s="183">
        <v>362</v>
      </c>
      <c r="D32" s="184">
        <v>134</v>
      </c>
      <c r="E32" s="184">
        <v>496</v>
      </c>
      <c r="F32" s="184">
        <v>73607</v>
      </c>
      <c r="G32" s="184">
        <v>71822</v>
      </c>
      <c r="H32" s="194">
        <v>36</v>
      </c>
      <c r="I32" s="184">
        <v>243</v>
      </c>
      <c r="J32" s="184">
        <v>279</v>
      </c>
      <c r="K32" s="184">
        <v>37477</v>
      </c>
      <c r="L32" s="219">
        <v>36571</v>
      </c>
      <c r="M32" s="184">
        <v>0</v>
      </c>
      <c r="N32" s="184">
        <v>42</v>
      </c>
      <c r="O32" s="184">
        <v>42</v>
      </c>
      <c r="P32" s="184">
        <v>6444</v>
      </c>
      <c r="Q32" s="185">
        <v>6280</v>
      </c>
      <c r="R32" s="116">
        <v>398</v>
      </c>
      <c r="S32" s="41">
        <v>419</v>
      </c>
      <c r="T32" s="41">
        <v>817</v>
      </c>
      <c r="U32" s="41">
        <v>117528</v>
      </c>
      <c r="V32" s="36">
        <v>114673</v>
      </c>
      <c r="W32" s="134"/>
    </row>
    <row r="33" spans="1:23">
      <c r="A33" s="43"/>
      <c r="B33" s="42">
        <v>7</v>
      </c>
      <c r="C33" s="183">
        <v>317</v>
      </c>
      <c r="D33" s="184">
        <v>169</v>
      </c>
      <c r="E33" s="184">
        <v>486</v>
      </c>
      <c r="F33" s="184">
        <v>73749</v>
      </c>
      <c r="G33" s="184">
        <v>71937</v>
      </c>
      <c r="H33" s="194">
        <v>33</v>
      </c>
      <c r="I33" s="184">
        <v>231</v>
      </c>
      <c r="J33" s="184">
        <v>264</v>
      </c>
      <c r="K33" s="184">
        <v>37525</v>
      </c>
      <c r="L33" s="219">
        <v>36616</v>
      </c>
      <c r="M33" s="184">
        <v>0</v>
      </c>
      <c r="N33" s="184">
        <v>40</v>
      </c>
      <c r="O33" s="184">
        <v>40</v>
      </c>
      <c r="P33" s="184">
        <v>6470</v>
      </c>
      <c r="Q33" s="185">
        <v>6303</v>
      </c>
      <c r="R33" s="116">
        <v>350</v>
      </c>
      <c r="S33" s="41">
        <v>440</v>
      </c>
      <c r="T33" s="41">
        <v>790</v>
      </c>
      <c r="U33" s="41">
        <v>117744</v>
      </c>
      <c r="V33" s="36">
        <v>114856</v>
      </c>
      <c r="W33" s="134"/>
    </row>
    <row r="34" spans="1:23">
      <c r="A34" s="43"/>
      <c r="B34" s="42">
        <v>8</v>
      </c>
      <c r="C34" s="183">
        <v>409</v>
      </c>
      <c r="D34" s="184">
        <v>219</v>
      </c>
      <c r="E34" s="184">
        <v>628</v>
      </c>
      <c r="F34" s="184">
        <v>73977</v>
      </c>
      <c r="G34" s="184">
        <v>72159</v>
      </c>
      <c r="H34" s="194">
        <v>41</v>
      </c>
      <c r="I34" s="184">
        <v>276</v>
      </c>
      <c r="J34" s="184">
        <v>317</v>
      </c>
      <c r="K34" s="184">
        <v>37616</v>
      </c>
      <c r="L34" s="219">
        <v>36740</v>
      </c>
      <c r="M34" s="184">
        <v>1</v>
      </c>
      <c r="N34" s="184">
        <v>43</v>
      </c>
      <c r="O34" s="184">
        <v>44</v>
      </c>
      <c r="P34" s="184">
        <v>6494</v>
      </c>
      <c r="Q34" s="185">
        <v>6313</v>
      </c>
      <c r="R34" s="116">
        <v>451</v>
      </c>
      <c r="S34" s="41">
        <v>538</v>
      </c>
      <c r="T34" s="41">
        <v>989</v>
      </c>
      <c r="U34" s="41">
        <v>118087</v>
      </c>
      <c r="V34" s="36">
        <v>115212</v>
      </c>
      <c r="W34" s="134"/>
    </row>
    <row r="35" spans="1:23">
      <c r="A35" s="43"/>
      <c r="B35" s="42">
        <v>9</v>
      </c>
      <c r="C35" s="183">
        <v>317</v>
      </c>
      <c r="D35" s="184">
        <v>326</v>
      </c>
      <c r="E35" s="184">
        <v>643</v>
      </c>
      <c r="F35" s="184">
        <v>74303</v>
      </c>
      <c r="G35" s="184">
        <v>72263</v>
      </c>
      <c r="H35" s="194">
        <v>34</v>
      </c>
      <c r="I35" s="184">
        <v>414</v>
      </c>
      <c r="J35" s="184">
        <v>448</v>
      </c>
      <c r="K35" s="184">
        <v>37863</v>
      </c>
      <c r="L35" s="219">
        <v>36865</v>
      </c>
      <c r="M35" s="184">
        <v>1</v>
      </c>
      <c r="N35" s="184">
        <v>102</v>
      </c>
      <c r="O35" s="184">
        <v>103</v>
      </c>
      <c r="P35" s="184">
        <v>6588</v>
      </c>
      <c r="Q35" s="185">
        <v>6366</v>
      </c>
      <c r="R35" s="116">
        <v>352</v>
      </c>
      <c r="S35" s="41">
        <v>842</v>
      </c>
      <c r="T35" s="41">
        <v>1194</v>
      </c>
      <c r="U35" s="41">
        <v>118754</v>
      </c>
      <c r="V35" s="36">
        <v>115494</v>
      </c>
      <c r="W35" s="134"/>
    </row>
    <row r="36" spans="1:23">
      <c r="A36" s="43"/>
      <c r="B36" s="42">
        <v>10</v>
      </c>
      <c r="C36" s="183">
        <v>536</v>
      </c>
      <c r="D36" s="184">
        <v>60</v>
      </c>
      <c r="E36" s="184">
        <v>596</v>
      </c>
      <c r="F36" s="184">
        <v>74508</v>
      </c>
      <c r="G36" s="184">
        <v>72519</v>
      </c>
      <c r="H36" s="194">
        <v>5</v>
      </c>
      <c r="I36" s="184">
        <v>74</v>
      </c>
      <c r="J36" s="184">
        <v>79</v>
      </c>
      <c r="K36" s="184">
        <v>37731</v>
      </c>
      <c r="L36" s="219">
        <v>36770</v>
      </c>
      <c r="M36" s="184">
        <v>0</v>
      </c>
      <c r="N36" s="184">
        <v>11</v>
      </c>
      <c r="O36" s="184">
        <v>11</v>
      </c>
      <c r="P36" s="184">
        <v>6592</v>
      </c>
      <c r="Q36" s="185">
        <v>6374</v>
      </c>
      <c r="R36" s="116">
        <v>541</v>
      </c>
      <c r="S36" s="41">
        <v>145</v>
      </c>
      <c r="T36" s="41">
        <v>686</v>
      </c>
      <c r="U36" s="41">
        <v>118831</v>
      </c>
      <c r="V36" s="36">
        <v>115663</v>
      </c>
      <c r="W36" s="134"/>
    </row>
    <row r="37" spans="1:23">
      <c r="A37" s="43"/>
      <c r="B37" s="42">
        <v>11</v>
      </c>
      <c r="C37" s="183">
        <v>424</v>
      </c>
      <c r="D37" s="184">
        <v>91</v>
      </c>
      <c r="E37" s="184">
        <v>515</v>
      </c>
      <c r="F37" s="184">
        <v>74611</v>
      </c>
      <c r="G37" s="184">
        <v>72693</v>
      </c>
      <c r="H37" s="194">
        <v>19</v>
      </c>
      <c r="I37" s="184">
        <v>144</v>
      </c>
      <c r="J37" s="184">
        <v>163</v>
      </c>
      <c r="K37" s="184">
        <v>37718</v>
      </c>
      <c r="L37" s="219">
        <v>36776</v>
      </c>
      <c r="M37" s="184">
        <v>0</v>
      </c>
      <c r="N37" s="184">
        <v>24</v>
      </c>
      <c r="O37" s="184">
        <v>24</v>
      </c>
      <c r="P37" s="184">
        <v>6608</v>
      </c>
      <c r="Q37" s="185">
        <v>6407</v>
      </c>
      <c r="R37" s="116">
        <v>443</v>
      </c>
      <c r="S37" s="41">
        <v>259</v>
      </c>
      <c r="T37" s="41">
        <v>702</v>
      </c>
      <c r="U37" s="41">
        <v>118937</v>
      </c>
      <c r="V37" s="36">
        <v>115876</v>
      </c>
      <c r="W37" s="134"/>
    </row>
    <row r="38" spans="1:23">
      <c r="A38" s="34"/>
      <c r="B38" s="33"/>
      <c r="C38" s="236"/>
      <c r="D38" s="187"/>
      <c r="E38" s="187"/>
      <c r="F38" s="187"/>
      <c r="G38" s="187"/>
      <c r="H38" s="242"/>
      <c r="I38" s="187"/>
      <c r="J38" s="187"/>
      <c r="K38" s="187"/>
      <c r="L38" s="237"/>
      <c r="M38" s="187"/>
      <c r="N38" s="187"/>
      <c r="O38" s="187"/>
      <c r="P38" s="187"/>
      <c r="Q38" s="238"/>
      <c r="R38" s="177"/>
      <c r="S38" s="30"/>
      <c r="T38" s="30"/>
      <c r="U38" s="30"/>
      <c r="V38" s="25"/>
      <c r="W38" s="134"/>
    </row>
    <row r="39" spans="1:23">
      <c r="A39" s="178"/>
      <c r="B39" s="113"/>
      <c r="C39" s="186"/>
      <c r="D39" s="186"/>
      <c r="E39" s="186"/>
      <c r="F39" s="186"/>
      <c r="G39" s="186"/>
      <c r="H39" s="186"/>
      <c r="I39" s="186"/>
      <c r="J39" s="186"/>
      <c r="K39" s="186"/>
      <c r="L39" s="186"/>
      <c r="M39" s="186"/>
      <c r="N39" s="186"/>
      <c r="O39" s="186"/>
      <c r="P39" s="186"/>
      <c r="Q39" s="186"/>
      <c r="R39" s="44"/>
      <c r="S39" s="44"/>
      <c r="T39" s="44"/>
      <c r="U39" s="44"/>
      <c r="V39" s="44"/>
      <c r="W39" s="134"/>
    </row>
    <row r="40" spans="1:23">
      <c r="A40" s="243" t="s">
        <v>160</v>
      </c>
      <c r="B40" s="244" t="s">
        <v>161</v>
      </c>
      <c r="C40" s="409" t="s">
        <v>162</v>
      </c>
      <c r="D40" s="406"/>
      <c r="E40" s="406"/>
      <c r="F40" s="406"/>
      <c r="G40" s="406"/>
      <c r="H40" s="406"/>
      <c r="I40" s="406"/>
      <c r="J40" s="406"/>
      <c r="K40" s="406"/>
      <c r="L40" s="245"/>
      <c r="M40" s="246" t="s">
        <v>163</v>
      </c>
      <c r="N40" s="247" t="s">
        <v>161</v>
      </c>
      <c r="O40" s="410" t="s">
        <v>164</v>
      </c>
      <c r="P40" s="406"/>
      <c r="Q40" s="406"/>
      <c r="R40" s="406"/>
      <c r="S40" s="406"/>
      <c r="T40" s="406"/>
      <c r="U40" s="406"/>
      <c r="V40" s="406"/>
      <c r="W40" s="134"/>
    </row>
    <row r="41" spans="1:23">
      <c r="A41" s="134"/>
      <c r="B41" s="244" t="s">
        <v>165</v>
      </c>
      <c r="C41" s="182" t="s">
        <v>166</v>
      </c>
      <c r="D41" s="134"/>
      <c r="E41" s="248"/>
      <c r="F41" s="248"/>
      <c r="G41" s="248"/>
      <c r="H41" s="248"/>
      <c r="I41" s="248"/>
      <c r="J41" s="248"/>
      <c r="K41" s="249"/>
      <c r="L41" s="249"/>
      <c r="M41" s="134"/>
      <c r="N41" s="244" t="s">
        <v>165</v>
      </c>
      <c r="O41" s="405" t="s">
        <v>167</v>
      </c>
      <c r="P41" s="406"/>
      <c r="Q41" s="406"/>
      <c r="R41" s="406"/>
      <c r="S41" s="406"/>
      <c r="T41" s="406"/>
      <c r="U41" s="406"/>
      <c r="V41" s="406"/>
      <c r="W41" s="134"/>
    </row>
    <row r="42" spans="1:23">
      <c r="A42" s="250"/>
      <c r="B42" s="182"/>
      <c r="C42" s="245"/>
      <c r="D42" s="251"/>
      <c r="E42" s="252"/>
      <c r="F42" s="253"/>
      <c r="G42" s="253"/>
      <c r="H42" s="253"/>
      <c r="I42" s="253"/>
      <c r="J42" s="253"/>
      <c r="K42" s="253"/>
      <c r="L42" s="253"/>
      <c r="M42" s="254"/>
      <c r="N42" s="254"/>
      <c r="O42" s="254"/>
      <c r="P42" s="254"/>
      <c r="Q42" s="254"/>
      <c r="R42" s="254"/>
      <c r="S42" s="134"/>
      <c r="T42" s="134"/>
      <c r="U42" s="134"/>
      <c r="V42" s="134"/>
      <c r="W42" s="134"/>
    </row>
    <row r="43" spans="1:23">
      <c r="A43" s="250"/>
      <c r="B43" s="244" t="s">
        <v>168</v>
      </c>
      <c r="C43" s="407" t="s">
        <v>169</v>
      </c>
      <c r="D43" s="406"/>
      <c r="E43" s="406"/>
      <c r="F43" s="406"/>
      <c r="G43" s="406"/>
      <c r="H43" s="406"/>
      <c r="I43" s="406"/>
      <c r="J43" s="406"/>
      <c r="K43" s="406"/>
      <c r="L43" s="253"/>
      <c r="M43" s="254"/>
      <c r="N43" s="244" t="s">
        <v>168</v>
      </c>
      <c r="O43" s="405" t="s">
        <v>170</v>
      </c>
      <c r="P43" s="406"/>
      <c r="Q43" s="406"/>
      <c r="R43" s="406"/>
      <c r="S43" s="406"/>
      <c r="T43" s="406"/>
      <c r="U43" s="406"/>
      <c r="V43" s="406"/>
      <c r="W43" s="134"/>
    </row>
    <row r="44" spans="1:23">
      <c r="A44" s="134"/>
      <c r="B44" s="255"/>
      <c r="C44" s="245"/>
      <c r="D44" s="134"/>
      <c r="E44" s="253"/>
      <c r="F44" s="253"/>
      <c r="G44" s="253"/>
      <c r="H44" s="253"/>
      <c r="I44" s="253"/>
      <c r="J44" s="253"/>
      <c r="K44" s="253"/>
      <c r="L44" s="253"/>
      <c r="M44" s="408"/>
      <c r="N44" s="408"/>
      <c r="O44" s="408"/>
      <c r="P44" s="408"/>
      <c r="Q44" s="408"/>
      <c r="R44" s="408"/>
      <c r="S44" s="134"/>
      <c r="T44" s="134"/>
      <c r="U44" s="134"/>
      <c r="V44" s="134"/>
      <c r="W44" s="134"/>
    </row>
  </sheetData>
  <mergeCells count="24">
    <mergeCell ref="O41:V41"/>
    <mergeCell ref="C43:K43"/>
    <mergeCell ref="O43:V43"/>
    <mergeCell ref="M44:R44"/>
    <mergeCell ref="C6:E6"/>
    <mergeCell ref="H6:J6"/>
    <mergeCell ref="M6:O6"/>
    <mergeCell ref="R6:T6"/>
    <mergeCell ref="C40:K40"/>
    <mergeCell ref="O40:V40"/>
    <mergeCell ref="C4:G4"/>
    <mergeCell ref="H4:L4"/>
    <mergeCell ref="M4:Q4"/>
    <mergeCell ref="R4:V4"/>
    <mergeCell ref="C5:E5"/>
    <mergeCell ref="H5:J5"/>
    <mergeCell ref="M5:O5"/>
    <mergeCell ref="R5:T5"/>
    <mergeCell ref="C1:V1"/>
    <mergeCell ref="C2:V2"/>
    <mergeCell ref="C3:G3"/>
    <mergeCell ref="H3:L3"/>
    <mergeCell ref="M3:Q3"/>
    <mergeCell ref="R3:V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AA29C-BCB7-4194-B9F3-88D0DE506704}">
  <dimension ref="A1:W44"/>
  <sheetViews>
    <sheetView workbookViewId="0">
      <selection activeCell="J31" sqref="J31"/>
    </sheetView>
  </sheetViews>
  <sheetFormatPr defaultRowHeight="15"/>
  <sheetData>
    <row r="1" spans="1:23">
      <c r="A1" s="127"/>
      <c r="B1" s="127"/>
      <c r="C1" s="127"/>
      <c r="D1" s="127"/>
      <c r="E1" s="127"/>
      <c r="F1" s="127"/>
      <c r="G1" s="127"/>
      <c r="H1" s="127"/>
      <c r="I1" s="127"/>
      <c r="J1" s="127"/>
      <c r="K1" s="127"/>
      <c r="L1" s="127"/>
      <c r="M1" s="127"/>
      <c r="N1" s="127"/>
      <c r="O1" s="127"/>
      <c r="P1" s="127"/>
      <c r="Q1" s="127"/>
      <c r="R1" s="127"/>
      <c r="S1" s="127"/>
      <c r="T1" s="127"/>
      <c r="U1" s="127"/>
      <c r="V1" s="127"/>
      <c r="W1" s="127"/>
    </row>
    <row r="2" spans="1:23">
      <c r="A2" s="131"/>
      <c r="B2" s="256"/>
      <c r="C2" s="231"/>
      <c r="D2" s="310"/>
      <c r="E2" s="310"/>
      <c r="F2" s="257"/>
      <c r="G2" s="258"/>
      <c r="H2" s="357" t="s">
        <v>171</v>
      </c>
      <c r="I2" s="358"/>
      <c r="J2" s="358"/>
      <c r="K2" s="358"/>
      <c r="L2" s="358"/>
      <c r="M2" s="358"/>
      <c r="N2" s="358"/>
      <c r="O2" s="358"/>
      <c r="P2" s="358"/>
      <c r="Q2" s="358"/>
      <c r="R2" s="358"/>
      <c r="S2" s="358"/>
      <c r="T2" s="358"/>
      <c r="U2" s="358"/>
      <c r="V2" s="359"/>
      <c r="W2" s="134"/>
    </row>
    <row r="3" spans="1:23">
      <c r="A3" s="135"/>
      <c r="B3" s="133"/>
      <c r="C3" s="411" t="s">
        <v>172</v>
      </c>
      <c r="D3" s="381"/>
      <c r="E3" s="381"/>
      <c r="F3" s="381"/>
      <c r="G3" s="399"/>
      <c r="H3" s="360" t="s">
        <v>173</v>
      </c>
      <c r="I3" s="361"/>
      <c r="J3" s="361"/>
      <c r="K3" s="361"/>
      <c r="L3" s="361"/>
      <c r="M3" s="361"/>
      <c r="N3" s="361"/>
      <c r="O3" s="361"/>
      <c r="P3" s="361"/>
      <c r="Q3" s="361"/>
      <c r="R3" s="361"/>
      <c r="S3" s="361"/>
      <c r="T3" s="361"/>
      <c r="U3" s="361"/>
      <c r="V3" s="362"/>
      <c r="W3" s="134"/>
    </row>
    <row r="4" spans="1:23">
      <c r="A4" s="188"/>
      <c r="B4" s="133"/>
      <c r="C4" s="398" t="s">
        <v>174</v>
      </c>
      <c r="D4" s="381"/>
      <c r="E4" s="381"/>
      <c r="F4" s="381"/>
      <c r="G4" s="399"/>
      <c r="H4" s="358" t="s">
        <v>175</v>
      </c>
      <c r="I4" s="363"/>
      <c r="J4" s="363"/>
      <c r="K4" s="363"/>
      <c r="L4" s="363"/>
      <c r="M4" s="365" t="s">
        <v>176</v>
      </c>
      <c r="N4" s="363"/>
      <c r="O4" s="363"/>
      <c r="P4" s="363"/>
      <c r="Q4" s="366"/>
      <c r="R4" s="357" t="s">
        <v>122</v>
      </c>
      <c r="S4" s="363"/>
      <c r="T4" s="363"/>
      <c r="U4" s="363"/>
      <c r="V4" s="366"/>
      <c r="W4" s="134"/>
    </row>
    <row r="5" spans="1:23">
      <c r="A5" s="138"/>
      <c r="B5" s="133"/>
      <c r="C5" s="308"/>
      <c r="D5" s="309"/>
      <c r="E5" s="309"/>
      <c r="F5" s="234"/>
      <c r="G5" s="235"/>
      <c r="H5" s="361" t="s">
        <v>177</v>
      </c>
      <c r="I5" s="361"/>
      <c r="J5" s="361"/>
      <c r="K5" s="361"/>
      <c r="L5" s="361"/>
      <c r="M5" s="368" t="s">
        <v>178</v>
      </c>
      <c r="N5" s="361"/>
      <c r="O5" s="361"/>
      <c r="P5" s="361"/>
      <c r="Q5" s="362"/>
      <c r="R5" s="412" t="s">
        <v>84</v>
      </c>
      <c r="S5" s="376"/>
      <c r="T5" s="376"/>
      <c r="U5" s="376"/>
      <c r="V5" s="378"/>
      <c r="W5" s="134"/>
    </row>
    <row r="6" spans="1:23">
      <c r="A6" s="138" t="s">
        <v>85</v>
      </c>
      <c r="B6" s="210"/>
      <c r="C6" s="357" t="s">
        <v>126</v>
      </c>
      <c r="D6" s="363"/>
      <c r="E6" s="364"/>
      <c r="F6" s="140" t="s">
        <v>127</v>
      </c>
      <c r="G6" s="142" t="s">
        <v>128</v>
      </c>
      <c r="H6" s="358" t="s">
        <v>126</v>
      </c>
      <c r="I6" s="363"/>
      <c r="J6" s="364"/>
      <c r="K6" s="140" t="s">
        <v>127</v>
      </c>
      <c r="L6" s="141" t="s">
        <v>128</v>
      </c>
      <c r="M6" s="365" t="s">
        <v>126</v>
      </c>
      <c r="N6" s="363"/>
      <c r="O6" s="364"/>
      <c r="P6" s="140" t="s">
        <v>127</v>
      </c>
      <c r="Q6" s="142" t="s">
        <v>128</v>
      </c>
      <c r="R6" s="357" t="s">
        <v>126</v>
      </c>
      <c r="S6" s="363"/>
      <c r="T6" s="364"/>
      <c r="U6" s="140" t="s">
        <v>127</v>
      </c>
      <c r="V6" s="142" t="s">
        <v>128</v>
      </c>
      <c r="W6" s="134"/>
    </row>
    <row r="7" spans="1:23">
      <c r="A7" s="146"/>
      <c r="B7" s="210"/>
      <c r="C7" s="360" t="s">
        <v>129</v>
      </c>
      <c r="D7" s="361"/>
      <c r="E7" s="367"/>
      <c r="F7" s="143" t="s">
        <v>130</v>
      </c>
      <c r="G7" s="145" t="s">
        <v>130</v>
      </c>
      <c r="H7" s="361" t="s">
        <v>129</v>
      </c>
      <c r="I7" s="361"/>
      <c r="J7" s="367"/>
      <c r="K7" s="143" t="s">
        <v>130</v>
      </c>
      <c r="L7" s="143" t="s">
        <v>130</v>
      </c>
      <c r="M7" s="368" t="s">
        <v>129</v>
      </c>
      <c r="N7" s="361"/>
      <c r="O7" s="367"/>
      <c r="P7" s="143" t="s">
        <v>130</v>
      </c>
      <c r="Q7" s="145" t="s">
        <v>130</v>
      </c>
      <c r="R7" s="360" t="s">
        <v>129</v>
      </c>
      <c r="S7" s="361"/>
      <c r="T7" s="367"/>
      <c r="U7" s="143" t="s">
        <v>130</v>
      </c>
      <c r="V7" s="145" t="s">
        <v>130</v>
      </c>
      <c r="W7" s="134"/>
    </row>
    <row r="8" spans="1:23">
      <c r="A8" s="146" t="s">
        <v>91</v>
      </c>
      <c r="B8" s="210"/>
      <c r="C8" s="147" t="s">
        <v>131</v>
      </c>
      <c r="D8" s="148" t="s">
        <v>93</v>
      </c>
      <c r="E8" s="149" t="s">
        <v>94</v>
      </c>
      <c r="F8" s="150" t="s">
        <v>95</v>
      </c>
      <c r="G8" s="154" t="s">
        <v>95</v>
      </c>
      <c r="H8" s="152" t="s">
        <v>131</v>
      </c>
      <c r="I8" s="148" t="s">
        <v>93</v>
      </c>
      <c r="J8" s="149" t="s">
        <v>94</v>
      </c>
      <c r="K8" s="150" t="s">
        <v>95</v>
      </c>
      <c r="L8" s="150" t="s">
        <v>95</v>
      </c>
      <c r="M8" s="153" t="s">
        <v>131</v>
      </c>
      <c r="N8" s="148" t="s">
        <v>93</v>
      </c>
      <c r="O8" s="149" t="s">
        <v>94</v>
      </c>
      <c r="P8" s="150" t="s">
        <v>95</v>
      </c>
      <c r="Q8" s="154" t="s">
        <v>95</v>
      </c>
      <c r="R8" s="147" t="s">
        <v>131</v>
      </c>
      <c r="S8" s="148" t="s">
        <v>93</v>
      </c>
      <c r="T8" s="149" t="s">
        <v>94</v>
      </c>
      <c r="U8" s="150" t="s">
        <v>95</v>
      </c>
      <c r="V8" s="154" t="s">
        <v>95</v>
      </c>
      <c r="W8" s="134"/>
    </row>
    <row r="9" spans="1:23">
      <c r="A9" s="155"/>
      <c r="B9" s="259"/>
      <c r="C9" s="157" t="s">
        <v>132</v>
      </c>
      <c r="D9" s="312" t="s">
        <v>97</v>
      </c>
      <c r="E9" s="309" t="s">
        <v>84</v>
      </c>
      <c r="F9" s="158" t="s">
        <v>98</v>
      </c>
      <c r="G9" s="162" t="s">
        <v>99</v>
      </c>
      <c r="H9" s="312" t="s">
        <v>132</v>
      </c>
      <c r="I9" s="312" t="s">
        <v>97</v>
      </c>
      <c r="J9" s="309" t="s">
        <v>84</v>
      </c>
      <c r="K9" s="158" t="s">
        <v>98</v>
      </c>
      <c r="L9" s="161" t="s">
        <v>99</v>
      </c>
      <c r="M9" s="160" t="s">
        <v>132</v>
      </c>
      <c r="N9" s="312" t="s">
        <v>97</v>
      </c>
      <c r="O9" s="309" t="s">
        <v>84</v>
      </c>
      <c r="P9" s="158" t="s">
        <v>98</v>
      </c>
      <c r="Q9" s="162" t="s">
        <v>99</v>
      </c>
      <c r="R9" s="260" t="s">
        <v>132</v>
      </c>
      <c r="S9" s="314" t="s">
        <v>97</v>
      </c>
      <c r="T9" s="313" t="s">
        <v>84</v>
      </c>
      <c r="U9" s="135" t="s">
        <v>98</v>
      </c>
      <c r="V9" s="261" t="s">
        <v>99</v>
      </c>
      <c r="W9" s="134"/>
    </row>
    <row r="10" spans="1:23">
      <c r="A10" s="163"/>
      <c r="B10" s="262"/>
      <c r="C10" s="239"/>
      <c r="D10" s="228"/>
      <c r="E10" s="228"/>
      <c r="F10" s="228"/>
      <c r="G10" s="241"/>
      <c r="H10" s="212"/>
      <c r="I10" s="228"/>
      <c r="J10" s="228"/>
      <c r="K10" s="228"/>
      <c r="L10" s="263"/>
      <c r="M10" s="228"/>
      <c r="N10" s="228"/>
      <c r="O10" s="228"/>
      <c r="P10" s="228"/>
      <c r="Q10" s="241"/>
      <c r="R10" s="264"/>
      <c r="S10" s="265"/>
      <c r="T10" s="265"/>
      <c r="U10" s="169"/>
      <c r="V10" s="171"/>
      <c r="W10" s="173"/>
    </row>
    <row r="11" spans="1:23">
      <c r="A11" s="54">
        <v>2013</v>
      </c>
      <c r="B11" s="172"/>
      <c r="C11" s="118">
        <v>51</v>
      </c>
      <c r="D11" s="55">
        <v>110</v>
      </c>
      <c r="E11" s="49">
        <v>161</v>
      </c>
      <c r="F11" s="49">
        <v>1722</v>
      </c>
      <c r="G11" s="48">
        <v>1556</v>
      </c>
      <c r="H11" s="55">
        <v>0</v>
      </c>
      <c r="I11" s="55">
        <v>0</v>
      </c>
      <c r="J11" s="49">
        <v>0</v>
      </c>
      <c r="K11" s="49">
        <v>826</v>
      </c>
      <c r="L11" s="52">
        <v>826</v>
      </c>
      <c r="M11" s="49">
        <v>594</v>
      </c>
      <c r="N11" s="55">
        <v>0</v>
      </c>
      <c r="O11" s="49">
        <v>594</v>
      </c>
      <c r="P11" s="49">
        <v>5479</v>
      </c>
      <c r="Q11" s="48">
        <v>5479</v>
      </c>
      <c r="R11" s="191">
        <v>594</v>
      </c>
      <c r="S11" s="192">
        <v>0</v>
      </c>
      <c r="T11" s="192">
        <v>594</v>
      </c>
      <c r="U11" s="192">
        <v>6305</v>
      </c>
      <c r="V11" s="193">
        <v>6305</v>
      </c>
      <c r="W11" s="173"/>
    </row>
    <row r="12" spans="1:23">
      <c r="A12" s="54">
        <v>2014</v>
      </c>
      <c r="B12" s="113"/>
      <c r="C12" s="118">
        <v>25</v>
      </c>
      <c r="D12" s="55">
        <v>74</v>
      </c>
      <c r="E12" s="49">
        <v>99</v>
      </c>
      <c r="F12" s="49">
        <v>1758</v>
      </c>
      <c r="G12" s="48">
        <v>1530</v>
      </c>
      <c r="H12" s="55">
        <v>47</v>
      </c>
      <c r="I12" s="55">
        <v>0</v>
      </c>
      <c r="J12" s="49">
        <v>47</v>
      </c>
      <c r="K12" s="49">
        <v>762</v>
      </c>
      <c r="L12" s="52">
        <v>762</v>
      </c>
      <c r="M12" s="49">
        <v>435</v>
      </c>
      <c r="N12" s="55">
        <v>0</v>
      </c>
      <c r="O12" s="49">
        <v>435</v>
      </c>
      <c r="P12" s="49">
        <v>5527</v>
      </c>
      <c r="Q12" s="48">
        <v>5527</v>
      </c>
      <c r="R12" s="191">
        <v>482</v>
      </c>
      <c r="S12" s="192">
        <v>0</v>
      </c>
      <c r="T12" s="192">
        <v>482</v>
      </c>
      <c r="U12" s="192">
        <v>6289</v>
      </c>
      <c r="V12" s="193">
        <v>6289</v>
      </c>
      <c r="W12" s="134"/>
    </row>
    <row r="13" spans="1:23">
      <c r="A13" s="54">
        <v>2015</v>
      </c>
      <c r="B13" s="113"/>
      <c r="C13" s="118">
        <v>34</v>
      </c>
      <c r="D13" s="55">
        <v>74</v>
      </c>
      <c r="E13" s="49">
        <v>108</v>
      </c>
      <c r="F13" s="49">
        <v>1777</v>
      </c>
      <c r="G13" s="48">
        <v>1552</v>
      </c>
      <c r="H13" s="55">
        <v>109</v>
      </c>
      <c r="I13" s="55">
        <v>0</v>
      </c>
      <c r="J13" s="49">
        <v>109</v>
      </c>
      <c r="K13" s="49">
        <v>682</v>
      </c>
      <c r="L13" s="52">
        <v>682</v>
      </c>
      <c r="M13" s="49">
        <v>640</v>
      </c>
      <c r="N13" s="55">
        <v>0</v>
      </c>
      <c r="O13" s="49">
        <v>640</v>
      </c>
      <c r="P13" s="49">
        <v>5569</v>
      </c>
      <c r="Q13" s="48">
        <v>5569</v>
      </c>
      <c r="R13" s="191">
        <v>749</v>
      </c>
      <c r="S13" s="192">
        <v>0</v>
      </c>
      <c r="T13" s="192">
        <v>749</v>
      </c>
      <c r="U13" s="192">
        <v>6251</v>
      </c>
      <c r="V13" s="193">
        <v>6251</v>
      </c>
      <c r="W13" s="134"/>
    </row>
    <row r="14" spans="1:23">
      <c r="A14" s="54">
        <v>2016</v>
      </c>
      <c r="B14" s="113"/>
      <c r="C14" s="118">
        <v>33</v>
      </c>
      <c r="D14" s="55">
        <v>140</v>
      </c>
      <c r="E14" s="49">
        <v>173</v>
      </c>
      <c r="F14" s="49">
        <v>1840</v>
      </c>
      <c r="G14" s="48">
        <v>1614</v>
      </c>
      <c r="H14" s="55">
        <v>246</v>
      </c>
      <c r="I14" s="55">
        <v>1</v>
      </c>
      <c r="J14" s="49">
        <v>247</v>
      </c>
      <c r="K14" s="49">
        <v>748</v>
      </c>
      <c r="L14" s="52">
        <v>748</v>
      </c>
      <c r="M14" s="49">
        <v>440</v>
      </c>
      <c r="N14" s="55">
        <v>0</v>
      </c>
      <c r="O14" s="49">
        <v>440</v>
      </c>
      <c r="P14" s="49">
        <v>5539</v>
      </c>
      <c r="Q14" s="48">
        <v>5539</v>
      </c>
      <c r="R14" s="191">
        <v>686</v>
      </c>
      <c r="S14" s="192">
        <v>1</v>
      </c>
      <c r="T14" s="192">
        <v>687</v>
      </c>
      <c r="U14" s="192">
        <v>6287</v>
      </c>
      <c r="V14" s="193">
        <v>6287</v>
      </c>
      <c r="W14" s="134"/>
    </row>
    <row r="15" spans="1:23">
      <c r="A15" s="54">
        <v>2017</v>
      </c>
      <c r="B15" s="113"/>
      <c r="C15" s="118">
        <v>66</v>
      </c>
      <c r="D15" s="55">
        <v>81</v>
      </c>
      <c r="E15" s="49">
        <v>147</v>
      </c>
      <c r="F15" s="49">
        <v>1883</v>
      </c>
      <c r="G15" s="48">
        <v>1683</v>
      </c>
      <c r="H15" s="55">
        <v>15</v>
      </c>
      <c r="I15" s="55">
        <v>0</v>
      </c>
      <c r="J15" s="49">
        <v>15</v>
      </c>
      <c r="K15" s="49">
        <v>715</v>
      </c>
      <c r="L15" s="52">
        <v>715</v>
      </c>
      <c r="M15" s="49">
        <v>713</v>
      </c>
      <c r="N15" s="55">
        <v>0</v>
      </c>
      <c r="O15" s="49">
        <v>713</v>
      </c>
      <c r="P15" s="49">
        <v>5596</v>
      </c>
      <c r="Q15" s="48">
        <v>5596</v>
      </c>
      <c r="R15" s="191">
        <v>728</v>
      </c>
      <c r="S15" s="192">
        <v>0</v>
      </c>
      <c r="T15" s="192">
        <v>728</v>
      </c>
      <c r="U15" s="192">
        <v>6311</v>
      </c>
      <c r="V15" s="193">
        <v>6311</v>
      </c>
      <c r="W15" s="134"/>
    </row>
    <row r="16" spans="1:23">
      <c r="A16" s="54"/>
      <c r="B16" s="113"/>
      <c r="C16" s="118"/>
      <c r="D16" s="55"/>
      <c r="E16" s="49"/>
      <c r="F16" s="49"/>
      <c r="G16" s="48"/>
      <c r="H16" s="55"/>
      <c r="I16" s="55"/>
      <c r="J16" s="49"/>
      <c r="K16" s="49"/>
      <c r="L16" s="52"/>
      <c r="M16" s="49"/>
      <c r="N16" s="55"/>
      <c r="O16" s="49"/>
      <c r="P16" s="49"/>
      <c r="Q16" s="48"/>
      <c r="R16" s="191"/>
      <c r="S16" s="192"/>
      <c r="T16" s="192"/>
      <c r="U16" s="192"/>
      <c r="V16" s="193"/>
      <c r="W16" s="134"/>
    </row>
    <row r="17" spans="1:23">
      <c r="A17" s="43"/>
      <c r="B17" s="113"/>
      <c r="C17" s="116"/>
      <c r="D17" s="41"/>
      <c r="E17" s="41"/>
      <c r="F17" s="41"/>
      <c r="G17" s="36"/>
      <c r="H17" s="37"/>
      <c r="I17" s="184"/>
      <c r="J17" s="41"/>
      <c r="K17" s="41"/>
      <c r="L17" s="110"/>
      <c r="M17" s="41"/>
      <c r="N17" s="184"/>
      <c r="O17" s="41"/>
      <c r="P17" s="41"/>
      <c r="Q17" s="36"/>
      <c r="R17" s="183"/>
      <c r="S17" s="184"/>
      <c r="T17" s="184"/>
      <c r="U17" s="41"/>
      <c r="V17" s="36"/>
      <c r="W17" s="134"/>
    </row>
    <row r="18" spans="1:23">
      <c r="A18" s="43"/>
      <c r="B18" s="113"/>
      <c r="C18" s="116"/>
      <c r="D18" s="41"/>
      <c r="E18" s="41"/>
      <c r="F18" s="41"/>
      <c r="G18" s="36"/>
      <c r="H18" s="37"/>
      <c r="I18" s="184"/>
      <c r="J18" s="41"/>
      <c r="K18" s="41"/>
      <c r="L18" s="110"/>
      <c r="M18" s="41"/>
      <c r="N18" s="184"/>
      <c r="O18" s="41"/>
      <c r="P18" s="41"/>
      <c r="Q18" s="36"/>
      <c r="R18" s="183"/>
      <c r="S18" s="184"/>
      <c r="T18" s="184"/>
      <c r="U18" s="41"/>
      <c r="V18" s="36"/>
      <c r="W18" s="134"/>
    </row>
    <row r="19" spans="1:23">
      <c r="A19" s="43"/>
      <c r="B19" s="113"/>
      <c r="C19" s="116"/>
      <c r="D19" s="41"/>
      <c r="E19" s="41"/>
      <c r="F19" s="41"/>
      <c r="G19" s="36"/>
      <c r="H19" s="37"/>
      <c r="I19" s="184"/>
      <c r="J19" s="41"/>
      <c r="K19" s="41"/>
      <c r="L19" s="110"/>
      <c r="M19" s="41"/>
      <c r="N19" s="184"/>
      <c r="O19" s="41"/>
      <c r="P19" s="41"/>
      <c r="Q19" s="36"/>
      <c r="R19" s="183"/>
      <c r="S19" s="184"/>
      <c r="T19" s="184"/>
      <c r="U19" s="41"/>
      <c r="V19" s="36"/>
      <c r="W19" s="134"/>
    </row>
    <row r="20" spans="1:23">
      <c r="A20" s="43">
        <v>2017</v>
      </c>
      <c r="B20" s="42">
        <v>6</v>
      </c>
      <c r="C20" s="116">
        <v>6</v>
      </c>
      <c r="D20" s="41">
        <v>4</v>
      </c>
      <c r="E20" s="41">
        <v>10</v>
      </c>
      <c r="F20" s="41">
        <v>1870</v>
      </c>
      <c r="G20" s="36">
        <v>1653</v>
      </c>
      <c r="H20" s="194">
        <v>0</v>
      </c>
      <c r="I20" s="184">
        <v>0</v>
      </c>
      <c r="J20" s="41">
        <v>0</v>
      </c>
      <c r="K20" s="41">
        <v>725</v>
      </c>
      <c r="L20" s="110">
        <v>725</v>
      </c>
      <c r="M20" s="41">
        <v>102</v>
      </c>
      <c r="N20" s="184">
        <v>0</v>
      </c>
      <c r="O20" s="41">
        <v>102</v>
      </c>
      <c r="P20" s="41">
        <v>5625</v>
      </c>
      <c r="Q20" s="36">
        <v>5625</v>
      </c>
      <c r="R20" s="183">
        <v>102</v>
      </c>
      <c r="S20" s="194">
        <v>0</v>
      </c>
      <c r="T20" s="194">
        <v>102</v>
      </c>
      <c r="U20" s="194">
        <v>6350</v>
      </c>
      <c r="V20" s="185">
        <v>6350</v>
      </c>
      <c r="W20" s="266"/>
    </row>
    <row r="21" spans="1:23">
      <c r="A21" s="138"/>
      <c r="B21" s="42">
        <v>7</v>
      </c>
      <c r="C21" s="116">
        <v>10</v>
      </c>
      <c r="D21" s="41">
        <v>8</v>
      </c>
      <c r="E21" s="41">
        <v>18</v>
      </c>
      <c r="F21" s="41">
        <v>1884</v>
      </c>
      <c r="G21" s="36">
        <v>1671</v>
      </c>
      <c r="H21" s="194">
        <v>0</v>
      </c>
      <c r="I21" s="184">
        <v>0</v>
      </c>
      <c r="J21" s="41">
        <v>0</v>
      </c>
      <c r="K21" s="41">
        <v>723</v>
      </c>
      <c r="L21" s="110">
        <v>723</v>
      </c>
      <c r="M21" s="41">
        <v>34</v>
      </c>
      <c r="N21" s="184">
        <v>0</v>
      </c>
      <c r="O21" s="41">
        <v>34</v>
      </c>
      <c r="P21" s="41">
        <v>5568</v>
      </c>
      <c r="Q21" s="36">
        <v>5568</v>
      </c>
      <c r="R21" s="183">
        <v>34</v>
      </c>
      <c r="S21" s="194">
        <v>0</v>
      </c>
      <c r="T21" s="194">
        <v>34</v>
      </c>
      <c r="U21" s="194">
        <v>6291</v>
      </c>
      <c r="V21" s="185">
        <v>6291</v>
      </c>
      <c r="W21" s="266"/>
    </row>
    <row r="22" spans="1:23">
      <c r="A22" s="138"/>
      <c r="B22" s="42">
        <v>8</v>
      </c>
      <c r="C22" s="116">
        <v>2</v>
      </c>
      <c r="D22" s="41">
        <v>9</v>
      </c>
      <c r="E22" s="41">
        <v>11</v>
      </c>
      <c r="F22" s="41">
        <v>1882</v>
      </c>
      <c r="G22" s="36">
        <v>1670</v>
      </c>
      <c r="H22" s="194">
        <v>5</v>
      </c>
      <c r="I22" s="184">
        <v>0</v>
      </c>
      <c r="J22" s="41">
        <v>5</v>
      </c>
      <c r="K22" s="41">
        <v>724</v>
      </c>
      <c r="L22" s="110">
        <v>724</v>
      </c>
      <c r="M22" s="41">
        <v>49</v>
      </c>
      <c r="N22" s="184">
        <v>0</v>
      </c>
      <c r="O22" s="41">
        <v>49</v>
      </c>
      <c r="P22" s="41">
        <v>5576</v>
      </c>
      <c r="Q22" s="36">
        <v>5576</v>
      </c>
      <c r="R22" s="183">
        <v>54</v>
      </c>
      <c r="S22" s="194">
        <v>0</v>
      </c>
      <c r="T22" s="194">
        <v>54</v>
      </c>
      <c r="U22" s="194">
        <v>6300</v>
      </c>
      <c r="V22" s="185">
        <v>6300</v>
      </c>
      <c r="W22" s="266"/>
    </row>
    <row r="23" spans="1:23">
      <c r="A23" s="138"/>
      <c r="B23" s="42">
        <v>9</v>
      </c>
      <c r="C23" s="116">
        <v>6</v>
      </c>
      <c r="D23" s="41">
        <v>3</v>
      </c>
      <c r="E23" s="41">
        <v>9</v>
      </c>
      <c r="F23" s="41">
        <v>1882</v>
      </c>
      <c r="G23" s="36">
        <v>1674</v>
      </c>
      <c r="H23" s="194">
        <v>6</v>
      </c>
      <c r="I23" s="184">
        <v>0</v>
      </c>
      <c r="J23" s="41">
        <v>6</v>
      </c>
      <c r="K23" s="41">
        <v>722</v>
      </c>
      <c r="L23" s="110">
        <v>722</v>
      </c>
      <c r="M23" s="41">
        <v>59</v>
      </c>
      <c r="N23" s="184">
        <v>0</v>
      </c>
      <c r="O23" s="41">
        <v>59</v>
      </c>
      <c r="P23" s="41">
        <v>5567</v>
      </c>
      <c r="Q23" s="36">
        <v>5567</v>
      </c>
      <c r="R23" s="183">
        <v>65</v>
      </c>
      <c r="S23" s="194">
        <v>0</v>
      </c>
      <c r="T23" s="194">
        <v>65</v>
      </c>
      <c r="U23" s="194">
        <v>6289</v>
      </c>
      <c r="V23" s="185">
        <v>6289</v>
      </c>
      <c r="W23" s="266"/>
    </row>
    <row r="24" spans="1:23">
      <c r="A24" s="138"/>
      <c r="B24" s="42">
        <v>10</v>
      </c>
      <c r="C24" s="116">
        <v>14</v>
      </c>
      <c r="D24" s="41">
        <v>1</v>
      </c>
      <c r="E24" s="41">
        <v>15</v>
      </c>
      <c r="F24" s="41">
        <v>1882</v>
      </c>
      <c r="G24" s="36">
        <v>1688</v>
      </c>
      <c r="H24" s="194">
        <v>0</v>
      </c>
      <c r="I24" s="184">
        <v>0</v>
      </c>
      <c r="J24" s="41">
        <v>0</v>
      </c>
      <c r="K24" s="41">
        <v>716</v>
      </c>
      <c r="L24" s="110">
        <v>716</v>
      </c>
      <c r="M24" s="41">
        <v>61</v>
      </c>
      <c r="N24" s="184">
        <v>0</v>
      </c>
      <c r="O24" s="41">
        <v>61</v>
      </c>
      <c r="P24" s="41">
        <v>5565</v>
      </c>
      <c r="Q24" s="36">
        <v>5565</v>
      </c>
      <c r="R24" s="183">
        <v>61</v>
      </c>
      <c r="S24" s="194">
        <v>0</v>
      </c>
      <c r="T24" s="194">
        <v>61</v>
      </c>
      <c r="U24" s="194">
        <v>6281</v>
      </c>
      <c r="V24" s="185">
        <v>6281</v>
      </c>
      <c r="W24" s="266"/>
    </row>
    <row r="25" spans="1:23">
      <c r="A25" s="138"/>
      <c r="B25" s="42">
        <v>11</v>
      </c>
      <c r="C25" s="116">
        <v>11</v>
      </c>
      <c r="D25" s="41">
        <v>2</v>
      </c>
      <c r="E25" s="41">
        <v>13</v>
      </c>
      <c r="F25" s="41">
        <v>1886</v>
      </c>
      <c r="G25" s="36">
        <v>1688</v>
      </c>
      <c r="H25" s="194">
        <v>0</v>
      </c>
      <c r="I25" s="184">
        <v>0</v>
      </c>
      <c r="J25" s="41">
        <v>0</v>
      </c>
      <c r="K25" s="41">
        <v>714</v>
      </c>
      <c r="L25" s="110">
        <v>714</v>
      </c>
      <c r="M25" s="41">
        <v>83</v>
      </c>
      <c r="N25" s="184">
        <v>0</v>
      </c>
      <c r="O25" s="41">
        <v>83</v>
      </c>
      <c r="P25" s="41">
        <v>5584</v>
      </c>
      <c r="Q25" s="36">
        <v>5584</v>
      </c>
      <c r="R25" s="183">
        <v>83</v>
      </c>
      <c r="S25" s="194">
        <v>0</v>
      </c>
      <c r="T25" s="194">
        <v>83</v>
      </c>
      <c r="U25" s="194">
        <v>6298</v>
      </c>
      <c r="V25" s="185">
        <v>6298</v>
      </c>
      <c r="W25" s="266"/>
    </row>
    <row r="26" spans="1:23">
      <c r="A26" s="138"/>
      <c r="B26" s="42">
        <v>12</v>
      </c>
      <c r="C26" s="116">
        <v>5</v>
      </c>
      <c r="D26" s="41">
        <v>2</v>
      </c>
      <c r="E26" s="41">
        <v>7</v>
      </c>
      <c r="F26" s="41">
        <v>1883</v>
      </c>
      <c r="G26" s="36">
        <v>1683</v>
      </c>
      <c r="H26" s="194">
        <v>4</v>
      </c>
      <c r="I26" s="184">
        <v>0</v>
      </c>
      <c r="J26" s="41">
        <v>4</v>
      </c>
      <c r="K26" s="41">
        <v>715</v>
      </c>
      <c r="L26" s="110">
        <v>715</v>
      </c>
      <c r="M26" s="41">
        <v>116</v>
      </c>
      <c r="N26" s="184">
        <v>0</v>
      </c>
      <c r="O26" s="41">
        <v>116</v>
      </c>
      <c r="P26" s="41">
        <v>5596</v>
      </c>
      <c r="Q26" s="36">
        <v>5596</v>
      </c>
      <c r="R26" s="183">
        <v>120</v>
      </c>
      <c r="S26" s="194">
        <v>0</v>
      </c>
      <c r="T26" s="194">
        <v>120</v>
      </c>
      <c r="U26" s="194">
        <v>6311</v>
      </c>
      <c r="V26" s="185">
        <v>6311</v>
      </c>
      <c r="W26" s="266"/>
    </row>
    <row r="27" spans="1:23">
      <c r="A27" s="138"/>
      <c r="B27" s="42"/>
      <c r="C27" s="116"/>
      <c r="D27" s="41"/>
      <c r="E27" s="41"/>
      <c r="F27" s="41"/>
      <c r="G27" s="36"/>
      <c r="H27" s="194"/>
      <c r="I27" s="184"/>
      <c r="J27" s="41"/>
      <c r="K27" s="41"/>
      <c r="L27" s="110"/>
      <c r="M27" s="41"/>
      <c r="N27" s="184"/>
      <c r="O27" s="41"/>
      <c r="P27" s="41"/>
      <c r="Q27" s="36"/>
      <c r="R27" s="183"/>
      <c r="S27" s="194"/>
      <c r="T27" s="194"/>
      <c r="U27" s="194"/>
      <c r="V27" s="185"/>
      <c r="W27" s="266"/>
    </row>
    <row r="28" spans="1:23">
      <c r="A28" s="43">
        <v>2018</v>
      </c>
      <c r="B28" s="42">
        <v>1</v>
      </c>
      <c r="C28" s="116">
        <v>14</v>
      </c>
      <c r="D28" s="41">
        <v>3</v>
      </c>
      <c r="E28" s="41">
        <v>17</v>
      </c>
      <c r="F28" s="41">
        <v>1890</v>
      </c>
      <c r="G28" s="36">
        <v>1702</v>
      </c>
      <c r="H28" s="194">
        <v>0</v>
      </c>
      <c r="I28" s="184">
        <v>0</v>
      </c>
      <c r="J28" s="41">
        <v>0</v>
      </c>
      <c r="K28" s="41">
        <v>712</v>
      </c>
      <c r="L28" s="110">
        <v>712</v>
      </c>
      <c r="M28" s="41">
        <v>175</v>
      </c>
      <c r="N28" s="184">
        <v>0</v>
      </c>
      <c r="O28" s="41">
        <v>175</v>
      </c>
      <c r="P28" s="41">
        <v>5635</v>
      </c>
      <c r="Q28" s="36">
        <v>5635</v>
      </c>
      <c r="R28" s="183">
        <v>175</v>
      </c>
      <c r="S28" s="194">
        <v>0</v>
      </c>
      <c r="T28" s="194">
        <v>175</v>
      </c>
      <c r="U28" s="194">
        <v>6347</v>
      </c>
      <c r="V28" s="185">
        <v>6347</v>
      </c>
      <c r="W28" s="134"/>
    </row>
    <row r="29" spans="1:23">
      <c r="A29" s="138"/>
      <c r="B29" s="42">
        <v>2</v>
      </c>
      <c r="C29" s="116">
        <v>3</v>
      </c>
      <c r="D29" s="41">
        <v>2</v>
      </c>
      <c r="E29" s="41">
        <v>5</v>
      </c>
      <c r="F29" s="41">
        <v>1886</v>
      </c>
      <c r="G29" s="36">
        <v>1688</v>
      </c>
      <c r="H29" s="194">
        <v>3</v>
      </c>
      <c r="I29" s="184">
        <v>0</v>
      </c>
      <c r="J29" s="41">
        <v>3</v>
      </c>
      <c r="K29" s="41">
        <v>709</v>
      </c>
      <c r="L29" s="110">
        <v>709</v>
      </c>
      <c r="M29" s="41">
        <v>114</v>
      </c>
      <c r="N29" s="184">
        <v>0</v>
      </c>
      <c r="O29" s="41">
        <v>114</v>
      </c>
      <c r="P29" s="41">
        <v>5636</v>
      </c>
      <c r="Q29" s="36">
        <v>5636</v>
      </c>
      <c r="R29" s="183">
        <v>117</v>
      </c>
      <c r="S29" s="194">
        <v>0</v>
      </c>
      <c r="T29" s="194">
        <v>117</v>
      </c>
      <c r="U29" s="194">
        <v>6345</v>
      </c>
      <c r="V29" s="185">
        <v>6345</v>
      </c>
      <c r="W29" s="134"/>
    </row>
    <row r="30" spans="1:23">
      <c r="A30" s="138"/>
      <c r="B30" s="42">
        <v>3</v>
      </c>
      <c r="C30" s="116">
        <v>10</v>
      </c>
      <c r="D30" s="41">
        <v>6</v>
      </c>
      <c r="E30" s="41">
        <v>16</v>
      </c>
      <c r="F30" s="41">
        <v>1900</v>
      </c>
      <c r="G30" s="36">
        <v>1706</v>
      </c>
      <c r="H30" s="194">
        <v>0</v>
      </c>
      <c r="I30" s="184">
        <v>0</v>
      </c>
      <c r="J30" s="41">
        <v>0</v>
      </c>
      <c r="K30" s="41">
        <v>699</v>
      </c>
      <c r="L30" s="110">
        <v>699</v>
      </c>
      <c r="M30" s="41">
        <v>169</v>
      </c>
      <c r="N30" s="184">
        <v>0</v>
      </c>
      <c r="O30" s="41">
        <v>169</v>
      </c>
      <c r="P30" s="41">
        <v>5679</v>
      </c>
      <c r="Q30" s="36">
        <v>5679</v>
      </c>
      <c r="R30" s="183">
        <v>169</v>
      </c>
      <c r="S30" s="194">
        <v>0</v>
      </c>
      <c r="T30" s="194">
        <v>169</v>
      </c>
      <c r="U30" s="194">
        <v>6378</v>
      </c>
      <c r="V30" s="185">
        <v>6378</v>
      </c>
      <c r="W30" s="134"/>
    </row>
    <row r="31" spans="1:23">
      <c r="A31" s="138"/>
      <c r="B31" s="42">
        <v>4</v>
      </c>
      <c r="C31" s="116">
        <v>8</v>
      </c>
      <c r="D31" s="41">
        <v>0</v>
      </c>
      <c r="E31" s="41">
        <v>8</v>
      </c>
      <c r="F31" s="41">
        <v>1902</v>
      </c>
      <c r="G31" s="36">
        <v>1709</v>
      </c>
      <c r="H31" s="194">
        <v>0</v>
      </c>
      <c r="I31" s="184">
        <v>0</v>
      </c>
      <c r="J31" s="41">
        <v>0</v>
      </c>
      <c r="K31" s="41">
        <v>697</v>
      </c>
      <c r="L31" s="110">
        <v>697</v>
      </c>
      <c r="M31" s="41">
        <v>45</v>
      </c>
      <c r="N31" s="184">
        <v>0</v>
      </c>
      <c r="O31" s="41">
        <v>45</v>
      </c>
      <c r="P31" s="41">
        <v>5681</v>
      </c>
      <c r="Q31" s="36">
        <v>5681</v>
      </c>
      <c r="R31" s="183">
        <v>45</v>
      </c>
      <c r="S31" s="194">
        <v>0</v>
      </c>
      <c r="T31" s="194">
        <v>45</v>
      </c>
      <c r="U31" s="194">
        <v>6378</v>
      </c>
      <c r="V31" s="185">
        <v>6378</v>
      </c>
      <c r="W31" s="134"/>
    </row>
    <row r="32" spans="1:23">
      <c r="A32" s="138"/>
      <c r="B32" s="42">
        <v>5</v>
      </c>
      <c r="C32" s="116">
        <v>12</v>
      </c>
      <c r="D32" s="41">
        <v>2</v>
      </c>
      <c r="E32" s="41">
        <v>14</v>
      </c>
      <c r="F32" s="41">
        <v>1910</v>
      </c>
      <c r="G32" s="36">
        <v>1721</v>
      </c>
      <c r="H32" s="194">
        <v>0</v>
      </c>
      <c r="I32" s="184">
        <v>0</v>
      </c>
      <c r="J32" s="41">
        <v>0</v>
      </c>
      <c r="K32" s="41">
        <v>695</v>
      </c>
      <c r="L32" s="110">
        <v>695</v>
      </c>
      <c r="M32" s="41">
        <v>41</v>
      </c>
      <c r="N32" s="184">
        <v>0</v>
      </c>
      <c r="O32" s="41">
        <v>41</v>
      </c>
      <c r="P32" s="41">
        <v>5684</v>
      </c>
      <c r="Q32" s="36">
        <v>5684</v>
      </c>
      <c r="R32" s="183">
        <v>41</v>
      </c>
      <c r="S32" s="194">
        <v>0</v>
      </c>
      <c r="T32" s="194">
        <v>41</v>
      </c>
      <c r="U32" s="194">
        <v>6379</v>
      </c>
      <c r="V32" s="185">
        <v>6379</v>
      </c>
      <c r="W32" s="134"/>
    </row>
    <row r="33" spans="1:23">
      <c r="A33" s="138"/>
      <c r="B33" s="42">
        <v>6</v>
      </c>
      <c r="C33" s="116">
        <v>14</v>
      </c>
      <c r="D33" s="41">
        <v>2</v>
      </c>
      <c r="E33" s="41">
        <v>16</v>
      </c>
      <c r="F33" s="41">
        <v>1923</v>
      </c>
      <c r="G33" s="36">
        <v>1733</v>
      </c>
      <c r="H33" s="194">
        <v>0</v>
      </c>
      <c r="I33" s="184">
        <v>0</v>
      </c>
      <c r="J33" s="41">
        <v>0</v>
      </c>
      <c r="K33" s="41">
        <v>693</v>
      </c>
      <c r="L33" s="110">
        <v>693</v>
      </c>
      <c r="M33" s="41">
        <v>20</v>
      </c>
      <c r="N33" s="184">
        <v>0</v>
      </c>
      <c r="O33" s="41">
        <v>20</v>
      </c>
      <c r="P33" s="41">
        <v>5688</v>
      </c>
      <c r="Q33" s="36">
        <v>5688</v>
      </c>
      <c r="R33" s="183">
        <v>20</v>
      </c>
      <c r="S33" s="194">
        <v>0</v>
      </c>
      <c r="T33" s="194">
        <v>20</v>
      </c>
      <c r="U33" s="194">
        <v>6381</v>
      </c>
      <c r="V33" s="185">
        <v>6381</v>
      </c>
      <c r="W33" s="134"/>
    </row>
    <row r="34" spans="1:23">
      <c r="A34" s="138"/>
      <c r="B34" s="42">
        <v>7</v>
      </c>
      <c r="C34" s="116">
        <v>7</v>
      </c>
      <c r="D34" s="41">
        <v>1</v>
      </c>
      <c r="E34" s="41">
        <v>8</v>
      </c>
      <c r="F34" s="41">
        <v>1920</v>
      </c>
      <c r="G34" s="36">
        <v>1734</v>
      </c>
      <c r="H34" s="194">
        <v>0</v>
      </c>
      <c r="I34" s="184">
        <v>0</v>
      </c>
      <c r="J34" s="41">
        <v>0</v>
      </c>
      <c r="K34" s="41">
        <v>689</v>
      </c>
      <c r="L34" s="110">
        <v>689</v>
      </c>
      <c r="M34" s="41">
        <v>46</v>
      </c>
      <c r="N34" s="184">
        <v>0</v>
      </c>
      <c r="O34" s="41">
        <v>46</v>
      </c>
      <c r="P34" s="41">
        <v>5715</v>
      </c>
      <c r="Q34" s="36">
        <v>5715</v>
      </c>
      <c r="R34" s="183">
        <v>46</v>
      </c>
      <c r="S34" s="194">
        <v>0</v>
      </c>
      <c r="T34" s="194">
        <v>46</v>
      </c>
      <c r="U34" s="194">
        <v>6404</v>
      </c>
      <c r="V34" s="185">
        <v>6404</v>
      </c>
      <c r="W34" s="134"/>
    </row>
    <row r="35" spans="1:23">
      <c r="A35" s="138"/>
      <c r="B35" s="42">
        <v>8</v>
      </c>
      <c r="C35" s="116">
        <v>12</v>
      </c>
      <c r="D35" s="41">
        <v>4</v>
      </c>
      <c r="E35" s="41">
        <v>16</v>
      </c>
      <c r="F35" s="41">
        <v>1926</v>
      </c>
      <c r="G35" s="36">
        <v>1740</v>
      </c>
      <c r="H35" s="194">
        <v>0</v>
      </c>
      <c r="I35" s="184">
        <v>0</v>
      </c>
      <c r="J35" s="41">
        <v>0</v>
      </c>
      <c r="K35" s="41">
        <v>678</v>
      </c>
      <c r="L35" s="110">
        <v>678</v>
      </c>
      <c r="M35" s="41">
        <v>66</v>
      </c>
      <c r="N35" s="184">
        <v>0</v>
      </c>
      <c r="O35" s="41">
        <v>66</v>
      </c>
      <c r="P35" s="41">
        <v>5713</v>
      </c>
      <c r="Q35" s="36">
        <v>5713</v>
      </c>
      <c r="R35" s="183">
        <v>66</v>
      </c>
      <c r="S35" s="194">
        <v>0</v>
      </c>
      <c r="T35" s="194">
        <v>66</v>
      </c>
      <c r="U35" s="194">
        <v>6391</v>
      </c>
      <c r="V35" s="185">
        <v>6391</v>
      </c>
      <c r="W35" s="134"/>
    </row>
    <row r="36" spans="1:23">
      <c r="A36" s="138"/>
      <c r="B36" s="42">
        <v>9</v>
      </c>
      <c r="C36" s="116">
        <v>12</v>
      </c>
      <c r="D36" s="41">
        <v>4</v>
      </c>
      <c r="E36" s="41">
        <v>16</v>
      </c>
      <c r="F36" s="41">
        <v>1931</v>
      </c>
      <c r="G36" s="36">
        <v>1738</v>
      </c>
      <c r="H36" s="194">
        <v>1</v>
      </c>
      <c r="I36" s="184">
        <v>0</v>
      </c>
      <c r="J36" s="41">
        <v>1</v>
      </c>
      <c r="K36" s="41">
        <v>675</v>
      </c>
      <c r="L36" s="110">
        <v>675</v>
      </c>
      <c r="M36" s="41">
        <v>61</v>
      </c>
      <c r="N36" s="184">
        <v>0</v>
      </c>
      <c r="O36" s="41">
        <v>61</v>
      </c>
      <c r="P36" s="41">
        <v>5713</v>
      </c>
      <c r="Q36" s="36">
        <v>5713</v>
      </c>
      <c r="R36" s="183">
        <v>62</v>
      </c>
      <c r="S36" s="194">
        <v>0</v>
      </c>
      <c r="T36" s="194">
        <v>62</v>
      </c>
      <c r="U36" s="194">
        <v>6388</v>
      </c>
      <c r="V36" s="185">
        <v>6388</v>
      </c>
      <c r="W36" s="134"/>
    </row>
    <row r="37" spans="1:23">
      <c r="A37" s="138"/>
      <c r="B37" s="42">
        <v>10</v>
      </c>
      <c r="C37" s="116">
        <v>19</v>
      </c>
      <c r="D37" s="41">
        <v>0</v>
      </c>
      <c r="E37" s="41">
        <v>19</v>
      </c>
      <c r="F37" s="41">
        <v>1947</v>
      </c>
      <c r="G37" s="36">
        <v>1750</v>
      </c>
      <c r="H37" s="194">
        <v>0</v>
      </c>
      <c r="I37" s="184">
        <v>0</v>
      </c>
      <c r="J37" s="41">
        <v>0</v>
      </c>
      <c r="K37" s="41">
        <v>667</v>
      </c>
      <c r="L37" s="110">
        <v>667</v>
      </c>
      <c r="M37" s="41">
        <v>77</v>
      </c>
      <c r="N37" s="184">
        <v>0</v>
      </c>
      <c r="O37" s="41">
        <v>77</v>
      </c>
      <c r="P37" s="41">
        <v>5739</v>
      </c>
      <c r="Q37" s="36">
        <v>5739</v>
      </c>
      <c r="R37" s="183">
        <v>77</v>
      </c>
      <c r="S37" s="194">
        <v>0</v>
      </c>
      <c r="T37" s="194">
        <v>77</v>
      </c>
      <c r="U37" s="194">
        <v>6406</v>
      </c>
      <c r="V37" s="185">
        <v>6406</v>
      </c>
      <c r="W37" s="134"/>
    </row>
    <row r="38" spans="1:23">
      <c r="A38" s="138"/>
      <c r="B38" s="42">
        <v>11</v>
      </c>
      <c r="C38" s="116">
        <v>21</v>
      </c>
      <c r="D38" s="41">
        <v>1</v>
      </c>
      <c r="E38" s="41">
        <v>22</v>
      </c>
      <c r="F38" s="41">
        <v>1962</v>
      </c>
      <c r="G38" s="36">
        <v>1762</v>
      </c>
      <c r="H38" s="194">
        <v>0</v>
      </c>
      <c r="I38" s="184">
        <v>0</v>
      </c>
      <c r="J38" s="41">
        <v>0</v>
      </c>
      <c r="K38" s="41">
        <v>662</v>
      </c>
      <c r="L38" s="271">
        <v>662</v>
      </c>
      <c r="M38" s="41">
        <v>57</v>
      </c>
      <c r="N38" s="184">
        <v>0</v>
      </c>
      <c r="O38" s="41">
        <v>57</v>
      </c>
      <c r="P38" s="41">
        <v>5731</v>
      </c>
      <c r="Q38" s="36">
        <v>5731</v>
      </c>
      <c r="R38" s="183">
        <v>57</v>
      </c>
      <c r="S38" s="194">
        <v>0</v>
      </c>
      <c r="T38" s="194">
        <v>57</v>
      </c>
      <c r="U38" s="194">
        <v>6393</v>
      </c>
      <c r="V38" s="185">
        <v>6393</v>
      </c>
      <c r="W38" s="134"/>
    </row>
    <row r="39" spans="1:23">
      <c r="A39" s="155"/>
      <c r="B39" s="33"/>
      <c r="C39" s="177"/>
      <c r="D39" s="30"/>
      <c r="E39" s="30"/>
      <c r="F39" s="30"/>
      <c r="G39" s="25"/>
      <c r="H39" s="242"/>
      <c r="I39" s="187"/>
      <c r="J39" s="30"/>
      <c r="K39" s="30"/>
      <c r="L39" s="176"/>
      <c r="M39" s="30"/>
      <c r="N39" s="187"/>
      <c r="O39" s="30"/>
      <c r="P39" s="30"/>
      <c r="Q39" s="25"/>
      <c r="R39" s="236"/>
      <c r="S39" s="242"/>
      <c r="T39" s="242"/>
      <c r="U39" s="242"/>
      <c r="V39" s="238"/>
      <c r="W39" s="134"/>
    </row>
    <row r="40" spans="1:23">
      <c r="A40" s="133"/>
      <c r="B40" s="113"/>
      <c r="C40" s="44"/>
      <c r="D40" s="44"/>
      <c r="E40" s="44"/>
      <c r="F40" s="44"/>
      <c r="G40" s="44"/>
      <c r="H40" s="186"/>
      <c r="I40" s="186"/>
      <c r="J40" s="44"/>
      <c r="K40" s="44"/>
      <c r="L40" s="44"/>
      <c r="M40" s="44"/>
      <c r="N40" s="186"/>
      <c r="O40" s="44"/>
      <c r="P40" s="44"/>
      <c r="Q40" s="44"/>
      <c r="R40" s="186"/>
      <c r="S40" s="186"/>
      <c r="T40" s="186"/>
      <c r="U40" s="186"/>
      <c r="V40" s="186"/>
      <c r="W40" s="134"/>
    </row>
    <row r="41" spans="1:23">
      <c r="A41" s="133"/>
      <c r="B41" s="113"/>
      <c r="C41" s="44"/>
      <c r="D41" s="44"/>
      <c r="E41" s="44"/>
      <c r="F41" s="44"/>
      <c r="G41" s="44"/>
      <c r="H41" s="186"/>
      <c r="I41" s="186"/>
      <c r="J41" s="44"/>
      <c r="K41" s="44"/>
      <c r="L41" s="44"/>
      <c r="M41" s="44"/>
      <c r="N41" s="186"/>
      <c r="O41" s="44"/>
      <c r="P41" s="44"/>
      <c r="Q41" s="44"/>
      <c r="R41" s="186"/>
      <c r="S41" s="186"/>
      <c r="T41" s="186"/>
      <c r="U41" s="186"/>
      <c r="V41" s="186"/>
      <c r="W41" s="134"/>
    </row>
    <row r="42" spans="1:23">
      <c r="A42" s="243" t="s">
        <v>179</v>
      </c>
      <c r="B42" s="244" t="s">
        <v>180</v>
      </c>
      <c r="C42" s="243" t="s">
        <v>181</v>
      </c>
      <c r="D42" s="251"/>
      <c r="E42" s="252"/>
      <c r="F42" s="253"/>
      <c r="G42" s="253"/>
      <c r="H42" s="253"/>
      <c r="I42" s="253"/>
      <c r="J42" s="253"/>
      <c r="K42" s="253"/>
      <c r="L42" s="246" t="s">
        <v>182</v>
      </c>
      <c r="M42" s="244" t="s">
        <v>180</v>
      </c>
      <c r="N42" s="405" t="s">
        <v>183</v>
      </c>
      <c r="O42" s="406"/>
      <c r="P42" s="406"/>
      <c r="Q42" s="406"/>
      <c r="R42" s="406"/>
      <c r="S42" s="406"/>
      <c r="T42" s="406"/>
      <c r="U42" s="406"/>
      <c r="V42" s="406"/>
      <c r="W42" s="134"/>
    </row>
    <row r="43" spans="1:23">
      <c r="A43" s="134"/>
      <c r="B43" s="244" t="s">
        <v>184</v>
      </c>
      <c r="C43" s="243" t="s">
        <v>185</v>
      </c>
      <c r="D43" s="251"/>
      <c r="E43" s="253"/>
      <c r="F43" s="253"/>
      <c r="G43" s="253"/>
      <c r="H43" s="253"/>
      <c r="I43" s="253"/>
      <c r="J43" s="253"/>
      <c r="K43" s="253"/>
      <c r="L43" s="253"/>
      <c r="M43" s="244" t="s">
        <v>184</v>
      </c>
      <c r="N43" s="407" t="s">
        <v>186</v>
      </c>
      <c r="O43" s="406"/>
      <c r="P43" s="406"/>
      <c r="Q43" s="406"/>
      <c r="R43" s="406"/>
      <c r="S43" s="406"/>
      <c r="T43" s="406"/>
      <c r="U43" s="406"/>
      <c r="V43" s="406"/>
      <c r="W43" s="134"/>
    </row>
    <row r="44" spans="1:23">
      <c r="A44" s="267"/>
      <c r="B44" s="134"/>
      <c r="C44" s="134"/>
      <c r="D44" s="251"/>
      <c r="E44" s="182"/>
      <c r="F44" s="267"/>
      <c r="G44" s="267"/>
      <c r="H44" s="267"/>
      <c r="I44" s="267"/>
      <c r="J44" s="267"/>
      <c r="K44" s="134"/>
      <c r="L44" s="134"/>
      <c r="M44" s="127"/>
      <c r="N44" s="127"/>
      <c r="O44" s="127"/>
      <c r="P44" s="127"/>
      <c r="Q44" s="127"/>
      <c r="R44" s="127"/>
      <c r="S44" s="127"/>
      <c r="T44" s="127"/>
      <c r="U44" s="127"/>
      <c r="V44" s="268"/>
      <c r="W44" s="134"/>
    </row>
  </sheetData>
  <mergeCells count="20">
    <mergeCell ref="N43:V43"/>
    <mergeCell ref="H5:L5"/>
    <mergeCell ref="M5:Q5"/>
    <mergeCell ref="R5:V5"/>
    <mergeCell ref="C6:E6"/>
    <mergeCell ref="H6:J6"/>
    <mergeCell ref="M6:O6"/>
    <mergeCell ref="R6:T6"/>
    <mergeCell ref="C7:E7"/>
    <mergeCell ref="H7:J7"/>
    <mergeCell ref="M7:O7"/>
    <mergeCell ref="R7:T7"/>
    <mergeCell ref="N42:V42"/>
    <mergeCell ref="H2:V2"/>
    <mergeCell ref="C3:G3"/>
    <mergeCell ref="H3:V3"/>
    <mergeCell ref="C4:G4"/>
    <mergeCell ref="H4:L4"/>
    <mergeCell ref="M4:Q4"/>
    <mergeCell ref="R4:V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5BD74-ED83-47B6-B377-5F9CB5218FB9}">
  <dimension ref="A1:B8"/>
  <sheetViews>
    <sheetView workbookViewId="0">
      <selection activeCell="F15" sqref="F15"/>
    </sheetView>
  </sheetViews>
  <sheetFormatPr defaultRowHeight="15"/>
  <sheetData>
    <row r="1" spans="1:2">
      <c r="A1" s="269" t="s">
        <v>187</v>
      </c>
    </row>
    <row r="3" spans="1:2">
      <c r="A3" t="s">
        <v>188</v>
      </c>
    </row>
    <row r="5" spans="1:2">
      <c r="A5" t="s">
        <v>189</v>
      </c>
    </row>
    <row r="6" spans="1:2">
      <c r="A6" t="s">
        <v>190</v>
      </c>
    </row>
    <row r="8" spans="1:2">
      <c r="A8">
        <v>11496</v>
      </c>
      <c r="B8" t="s">
        <v>191</v>
      </c>
    </row>
  </sheetData>
  <hyperlinks>
    <hyperlink ref="A1" r:id="rId1" xr:uid="{4749614C-AA7B-4B4A-87C7-77220ABD71B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EFD7-51F0-4FEE-91B1-DD18171CFA24}">
  <sheetPr codeName="Sheet2"/>
  <dimension ref="C31:F35"/>
  <sheetViews>
    <sheetView topLeftCell="A37" workbookViewId="0">
      <selection activeCell="F36" sqref="F36"/>
    </sheetView>
  </sheetViews>
  <sheetFormatPr defaultRowHeight="15"/>
  <sheetData>
    <row r="31" spans="3:6">
      <c r="C31" t="s">
        <v>192</v>
      </c>
      <c r="F31">
        <f>6123/('HK TD Cars'!G19+'HK TD Cars'!V61+'HD TD Gov vehicles'!Q14)</f>
        <v>1.0939476448770448E-2</v>
      </c>
    </row>
    <row r="32" spans="3:6">
      <c r="C32" t="s">
        <v>193</v>
      </c>
      <c r="F32">
        <f>1-F31</f>
        <v>0.98906052355122953</v>
      </c>
    </row>
    <row r="34" spans="3:6">
      <c r="C34" t="s">
        <v>194</v>
      </c>
      <c r="F34">
        <f xml:space="preserve"> (13477+3526)/('HK TD Buses'!S14 + 'HK TD Buses'!Q52 +'HK TD Buses'!V91+'HK TD Buses'!Q91)</f>
        <v>0.8088962892483349</v>
      </c>
    </row>
    <row r="35" spans="3:6">
      <c r="C35" t="s">
        <v>195</v>
      </c>
      <c r="F35">
        <f>1-F34</f>
        <v>0.1911037107516651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ACA46F2-BB41-4CFA-AE39-345154E41770}">
  <ds:schemaRefs>
    <ds:schemaRef ds:uri="http://schemas.microsoft.com/sharepoint/v3/contenttype/forms"/>
  </ds:schemaRefs>
</ds:datastoreItem>
</file>

<file path=customXml/itemProps2.xml><?xml version="1.0" encoding="utf-8"?>
<ds:datastoreItem xmlns:ds="http://schemas.openxmlformats.org/officeDocument/2006/customXml" ds:itemID="{AA1706BA-46E7-4AAD-A478-0EC19B60D9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5610BF-D00F-44F7-8FFB-092D6D3E2E7E}">
  <ds:schemaRefs>
    <ds:schemaRef ds:uri="http://schemas.microsoft.com/office/2006/metadata/properties"/>
    <ds:schemaRef ds:uri="http://schemas.microsoft.com/sharepoint/v3"/>
    <ds:schemaRef ds:uri="http://purl.org/dc/terms/"/>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7889d872-e2a2-4afb-87bc-97561eced75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About</vt:lpstr>
      <vt:lpstr>Air</vt:lpstr>
      <vt:lpstr>HK TD Motorcycles</vt:lpstr>
      <vt:lpstr>HK TD Cars</vt:lpstr>
      <vt:lpstr>HK TD Buses</vt:lpstr>
      <vt:lpstr>HK TD Freight</vt:lpstr>
      <vt:lpstr>HD TD Gov vehicles</vt:lpstr>
      <vt:lpstr>EV</vt:lpstr>
      <vt:lpstr>Diesel Gasoline split</vt:lpstr>
      <vt:lpstr>Vehicle Fuel Type</vt:lpstr>
      <vt:lpstr>MTR</vt:lpstr>
      <vt:lpstr>Non-road Vehicles</vt:lpstr>
      <vt:lpstr>Ferries</vt:lpstr>
      <vt:lpstr>Fuel Type</vt:lpstr>
      <vt:lpstr>Ships</vt:lpstr>
      <vt:lpstr>SYVbT-passenger</vt:lpstr>
      <vt:lpstr>SYVbT-freight</vt:lpstr>
      <vt:lpstr>'HK TD Cars'!internet_4a</vt:lpstr>
      <vt:lpstr>'HK TD Motorcycles'!internet_4a</vt:lpstr>
      <vt:lpstr>'HK TD Cars'!Print_Area</vt:lpstr>
      <vt:lpstr>'HK TD Motorcycles'!Print_Area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Mengpin Ge</cp:lastModifiedBy>
  <cp:revision/>
  <dcterms:created xsi:type="dcterms:W3CDTF">2017-06-22T21:46:10Z</dcterms:created>
  <dcterms:modified xsi:type="dcterms:W3CDTF">2019-10-24T22:15:12Z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2560">
    <vt:lpwstr>146</vt:lpwstr>
  </property>
  <property fmtid="{D5CDD505-2E9C-101B-9397-08002B2CF9AE}" pid="4" name="AuthorIds_UIVersion_16896">
    <vt:lpwstr>146</vt:lpwstr>
  </property>
</Properties>
</file>