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mengpin.ge\World Resources Institute\TRAC City - HK 2050 is now\EPS v 1.43\InputData\elec\BHRbEF\"/>
    </mc:Choice>
  </mc:AlternateContent>
  <xr:revisionPtr revIDLastSave="100" documentId="11_233DB804C8AED407B3441AD9BF65B1ABF762E358" xr6:coauthVersionLast="41" xr6:coauthVersionMax="43" xr10:uidLastSave="{D2884924-F64A-4810-8428-663487D2B7D0}"/>
  <bookViews>
    <workbookView xWindow="-120" yWindow="-120" windowWidth="20730" windowHeight="11160" activeTab="6" xr2:uid="{00000000-000D-0000-FFFF-FFFF00000000}"/>
  </bookViews>
  <sheets>
    <sheet name="About" sheetId="1" r:id="rId1"/>
    <sheet name="HK" sheetId="7" r:id="rId2"/>
    <sheet name="Table 8.1" sheetId="4" r:id="rId3"/>
    <sheet name="EIA Form 923" sheetId="5" r:id="rId4"/>
    <sheet name="Coal Heat Rate PT" sheetId="6" r:id="rId5"/>
    <sheet name="Table 8.2" sheetId="2" r:id="rId6"/>
    <sheet name="BHRbEF" sheetId="3" r:id="rId7"/>
  </sheets>
  <definedNames>
    <definedName name="_xlnm._FilterDatabase" localSheetId="3" hidden="1">'EIA Form 923'!$A$1:$J$612</definedName>
  </definedName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7" l="1"/>
  <c r="B11" i="3" s="1"/>
  <c r="G7" i="7"/>
  <c r="B2" i="3" s="1"/>
  <c r="F7" i="7"/>
  <c r="F8" i="7"/>
  <c r="F6" i="7"/>
  <c r="F3" i="7"/>
  <c r="D3" i="7"/>
  <c r="G6" i="7" s="1"/>
  <c r="B3" i="3" s="1"/>
  <c r="B12" i="3" l="1"/>
  <c r="D2" i="3"/>
  <c r="D5" i="6"/>
  <c r="D6" i="6"/>
  <c r="B13" i="3"/>
  <c r="D13" i="3"/>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2" i="5"/>
  <c r="B4" i="3"/>
  <c r="D12" i="3"/>
  <c r="D11" i="3"/>
  <c r="D9" i="3"/>
  <c r="B9" i="3"/>
  <c r="D4" i="3"/>
  <c r="D3" i="3"/>
</calcChain>
</file>

<file path=xl/sharedStrings.xml><?xml version="1.0" encoding="utf-8"?>
<sst xmlns="http://schemas.openxmlformats.org/spreadsheetml/2006/main" count="3242" uniqueCount="116">
  <si>
    <t>BAU Heat Rate by Electricity Fuel</t>
  </si>
  <si>
    <t>Source:</t>
  </si>
  <si>
    <t>Preexisting Natural Gas Peaker and Non-peaker</t>
  </si>
  <si>
    <t>Energy Information Administration</t>
  </si>
  <si>
    <t>Electric Power Annual 2014</t>
  </si>
  <si>
    <t>http://www.eia.gov/electricity/annual/</t>
  </si>
  <si>
    <t>Tables 8.2</t>
  </si>
  <si>
    <t>Preexisting Hard Coal and Lignite</t>
  </si>
  <si>
    <t>Form 923</t>
  </si>
  <si>
    <t>https://www.eia.gov/electricity/data/eia923/xls/f923_2016.zip</t>
  </si>
  <si>
    <t>Page 1 Generation and Fuel Data</t>
  </si>
  <si>
    <t>Preexisting Nuclear, and Petroleum</t>
  </si>
  <si>
    <t>Tables 8.1</t>
  </si>
  <si>
    <t>All Newly Built Sources</t>
  </si>
  <si>
    <t>Lazard</t>
  </si>
  <si>
    <t>Lazard's Levelized Cost of Energy Analysis - Version 9.0</t>
  </si>
  <si>
    <t>https://www.lazard.com/media/2390/lazards-levelized-cost-of-energy-analysis-90.pdf</t>
  </si>
  <si>
    <t xml:space="preserve">p.16-18 "Levelized Cost of Energy - Key Assumptions </t>
  </si>
  <si>
    <t>Notes:</t>
  </si>
  <si>
    <t xml:space="preserve">We use operating heat rates for coal, nuclear, and petroleum. Because we </t>
  </si>
  <si>
    <t>break out natural gas into peakers and non-peakers and Table 8.1 does not have this</t>
  </si>
  <si>
    <t xml:space="preserve">distinction, we instead use tested heat rates from Table 8.2. </t>
  </si>
  <si>
    <t>EIA does not include heat rates for biomass, and does not include complete</t>
  </si>
  <si>
    <t>data on BTUs of input fuel, so we use Lazard's heat rate for newly built</t>
  </si>
  <si>
    <t>biomass plants.</t>
  </si>
  <si>
    <t>We assume Lazard's heat rates for newcoal plants are based on bituminous/PRB coal</t>
  </si>
  <si>
    <t>and we scale lignite values by the ratio of newly built hard coal to preexisting hard coal</t>
  </si>
  <si>
    <t>heat rates.</t>
  </si>
  <si>
    <t>Table 8.1. Average Operating Heat Rate for Selected Energy Sources,</t>
  </si>
  <si>
    <t>2004 through 2014   (Btu per Kilowatthour)</t>
  </si>
  <si>
    <t>Year</t>
  </si>
  <si>
    <t>Coal</t>
  </si>
  <si>
    <t>Petroleum</t>
  </si>
  <si>
    <t>Natural Gas</t>
  </si>
  <si>
    <t>Nuclear</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</si>
  <si>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</si>
  <si>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Plant Id</t>
  </si>
  <si>
    <t>Combined Heat And
Power Plant</t>
  </si>
  <si>
    <t>Sector Name</t>
  </si>
  <si>
    <t>Reported
Prime Mover</t>
  </si>
  <si>
    <t>Reported
Fuel Type Code</t>
  </si>
  <si>
    <t>AER
Fuel Type Code</t>
  </si>
  <si>
    <t>Total Fuel Consumption
MMBtu</t>
  </si>
  <si>
    <t>Elec Fuel Consumption
MMBtu</t>
  </si>
  <si>
    <t>Net Generation
(Megawatthours)</t>
  </si>
  <si>
    <t>YEAR</t>
  </si>
  <si>
    <t>Lignite?</t>
  </si>
  <si>
    <t>N</t>
  </si>
  <si>
    <t>Electric Utility</t>
  </si>
  <si>
    <t>ST</t>
  </si>
  <si>
    <t>BIT</t>
  </si>
  <si>
    <t>COL</t>
  </si>
  <si>
    <t>SUB</t>
  </si>
  <si>
    <t>LIG</t>
  </si>
  <si>
    <t>NAICS-22 Non-Cogen</t>
  </si>
  <si>
    <t>ANT</t>
  </si>
  <si>
    <t>Y</t>
  </si>
  <si>
    <t>Commercial NAICS Cogen</t>
  </si>
  <si>
    <t>SC</t>
  </si>
  <si>
    <t>RC</t>
  </si>
  <si>
    <t>NAICS-22 Cogen</t>
  </si>
  <si>
    <t>Industrial NAICS Cogen</t>
  </si>
  <si>
    <t>Industrial NAICS Non-Cogen</t>
  </si>
  <si>
    <t>Commercial NAICS Non-Cogen</t>
  </si>
  <si>
    <t>(Multiple Items)</t>
  </si>
  <si>
    <t>Average Heat Rate</t>
  </si>
  <si>
    <t>Row Labels</t>
  </si>
  <si>
    <t>Sum of Total Fuel Consumption
MMBtu</t>
  </si>
  <si>
    <t>Sum of Net Generation
(Megawatthours)</t>
  </si>
  <si>
    <t>Grand Total</t>
  </si>
  <si>
    <t>Table 8.2. Average Tested Heat Rates by Prime Mover and Energy Source, 2007 - 2014</t>
  </si>
  <si>
    <t>(Btu per Kilowatthour)</t>
  </si>
  <si>
    <t>Prime Mover</t>
  </si>
  <si>
    <t>Petroluem</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</si>
  <si>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</si>
  <si>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</si>
  <si>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</si>
  <si>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</si>
  <si>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</si>
  <si>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</si>
  <si>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</si>
  <si>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</si>
  <si>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</si>
  <si>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</si>
  <si>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hard coal</t>
  </si>
  <si>
    <t>natural gas nonpeaker</t>
  </si>
  <si>
    <t>nuclear</t>
  </si>
  <si>
    <t>hydro</t>
  </si>
  <si>
    <t>wind</t>
  </si>
  <si>
    <t>solar PV</t>
  </si>
  <si>
    <t>solar thermal</t>
  </si>
  <si>
    <t>biomass</t>
  </si>
  <si>
    <t>geothermal</t>
  </si>
  <si>
    <t>petroleum</t>
  </si>
  <si>
    <t>natural gas peaker</t>
  </si>
  <si>
    <t>lignite</t>
  </si>
  <si>
    <t>offshore wind</t>
  </si>
  <si>
    <t>https://www.clpgroup.com/en/Sustainability-site/Report%20Archive%20%20Year%20Document/SR_In_Essence_2016_en.pdf</t>
  </si>
  <si>
    <t>Thermal effciency</t>
  </si>
  <si>
    <t>Gas</t>
  </si>
  <si>
    <t>Oil</t>
  </si>
  <si>
    <t>Black Point</t>
  </si>
  <si>
    <t>Castle Peak</t>
  </si>
  <si>
    <t>Penny's Bay</t>
  </si>
  <si>
    <t>Faclity</t>
  </si>
  <si>
    <t>Generation Type</t>
  </si>
  <si>
    <t xml:space="preserve"> In Essence Sustainability Report</t>
  </si>
  <si>
    <t>CLP group (中電集團）</t>
  </si>
  <si>
    <t>Units: BTU/(MW*hour)</t>
  </si>
  <si>
    <t>MWh</t>
  </si>
  <si>
    <t>Btu</t>
  </si>
  <si>
    <t>Energy Intensity (kJ/kWh)</t>
  </si>
  <si>
    <t>kJ</t>
  </si>
  <si>
    <t>Heat rate (from energy intensity)</t>
  </si>
  <si>
    <t>Heat rate (from thermal efficiency)</t>
  </si>
  <si>
    <t>HK Gas Non-Peaker, Coal, Petroleum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</si>
</sst>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s>
  <fills count="9">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7"/>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4" fillId="5" borderId="1" xfId="0" applyNumberFormat="1" applyFont="1" applyFill="1" applyBorder="1" applyAlignment="1" applyProtection="1">
      <alignment horizontal="center" wrapText="1"/>
    </xf>
    <xf numFmtId="3" fontId="4" fillId="5"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left" wrapText="1"/>
    </xf>
    <xf numFmtId="3" fontId="5" fillId="0" borderId="1" xfId="0" applyNumberFormat="1" applyFont="1" applyFill="1" applyBorder="1" applyAlignment="1" applyProtection="1">
      <alignment horizontal="right" wrapText="1"/>
    </xf>
    <xf numFmtId="0" fontId="0" fillId="0" borderId="0" xfId="0" applyAlignment="1">
      <alignment wrapText="1"/>
    </xf>
    <xf numFmtId="1" fontId="0" fillId="0" borderId="0" xfId="0" applyNumberFormat="1"/>
    <xf numFmtId="0" fontId="5" fillId="0" borderId="1" xfId="0" applyNumberFormat="1" applyFont="1" applyFill="1" applyBorder="1" applyAlignment="1" applyProtection="1">
      <alignment horizontal="right" wrapText="1"/>
    </xf>
    <xf numFmtId="0" fontId="0" fillId="0" borderId="0" xfId="0" applyFont="1"/>
    <xf numFmtId="3" fontId="4" fillId="5" borderId="1" xfId="0" applyNumberFormat="1" applyFont="1" applyFill="1" applyBorder="1" applyAlignment="1" applyProtection="1">
      <alignment horizontal="center" wrapText="1"/>
    </xf>
    <xf numFmtId="3" fontId="4" fillId="7" borderId="2" xfId="0" applyNumberFormat="1" applyFont="1" applyFill="1" applyBorder="1" applyAlignment="1" applyProtection="1">
      <alignment horizontal="center" wrapText="1"/>
    </xf>
    <xf numFmtId="0" fontId="0" fillId="0" borderId="0" xfId="0" applyNumberFormat="1"/>
    <xf numFmtId="0" fontId="0" fillId="0" borderId="0" xfId="0" pivotButton="1"/>
    <xf numFmtId="0" fontId="1" fillId="7" borderId="0" xfId="0" applyFont="1" applyFill="1"/>
    <xf numFmtId="0" fontId="2" fillId="0" borderId="0" xfId="1" applyAlignment="1"/>
    <xf numFmtId="0" fontId="3" fillId="3" borderId="0" xfId="0" applyNumberFormat="1" applyFont="1" applyFill="1" applyBorder="1" applyAlignment="1" applyProtection="1">
      <alignment horizontal="left" wrapText="1"/>
    </xf>
    <xf numFmtId="0" fontId="6" fillId="3" borderId="0" xfId="0" applyNumberFormat="1" applyFont="1" applyFill="1" applyBorder="1" applyAlignment="1" applyProtection="1">
      <alignment horizontal="left" wrapText="1"/>
    </xf>
    <xf numFmtId="0" fontId="5" fillId="6" borderId="0" xfId="0" applyNumberFormat="1" applyFont="1" applyFill="1" applyBorder="1" applyAlignment="1" applyProtection="1">
      <alignment horizontal="left" wrapText="1"/>
    </xf>
    <xf numFmtId="10" fontId="0" fillId="0" borderId="0" xfId="0" applyNumberFormat="1"/>
    <xf numFmtId="0" fontId="1" fillId="0" borderId="0" xfId="0" applyFont="1" applyAlignment="1">
      <alignment wrapText="1"/>
    </xf>
    <xf numFmtId="2" fontId="0" fillId="0" borderId="0" xfId="0" applyNumberFormat="1"/>
    <xf numFmtId="1" fontId="0" fillId="8" borderId="0" xfId="0" applyNumberFormat="1" applyFill="1"/>
    <xf numFmtId="2" fontId="0" fillId="8"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209550</xdr:colOff>
      <xdr:row>12</xdr:row>
      <xdr:rowOff>965</xdr:rowOff>
    </xdr:from>
    <xdr:to>
      <xdr:col>23</xdr:col>
      <xdr:colOff>180975</xdr:colOff>
      <xdr:row>26</xdr:row>
      <xdr:rowOff>66675</xdr:rowOff>
    </xdr:to>
    <xdr:pic>
      <xdr:nvPicPr>
        <xdr:cNvPr id="2" name="Picture 1" descr="For our generation assets, we monitor the availability factor which is the amount of time that the asset is able to produce electricity over a certain period divided by the amount of time in that period &#10;Typical values range from 70% to 90% &#10;GENERATION PERFORMANCE OF OUR ASSET IN 2016 &#10;WFACILITY &#10;Hong Kong &#10;Black Point &#10;s Pea k &#10;Penny's Bay &#10;Transmission &amp; Distribution Network &#10;BUSINESS &#10;TYPE &#10;Power Generation &#10;Power Generation &#10;Power Generation &#10;Power Delivery &#10;GENERATION &#10;TYPE &#10;Gas &#10;Coal &#10;N/A &#10;GENERATING &#10;CAPACITY (MW) &#10;2,525 &#10;4,108 &#10;300 &#10;N/A &#10;EQUITY &#10;OWNERSHIP (YO) &#10;100% &#10;EQUIVALENT AVAILABILITY FACTOR (EAF)I/ &#10;AVAILABILITY FACTOR (AF)2 &#10;81.40% &#10;85.75% &#10;98.90% &#10;N/A &#10;GENERATION &#10;SENT-OUT (GWh) &#10;9,175 &#10;15,187 &#10;N/A &#10;THERMAL &#10;EFFICIENCY &#10;4510% &#10;33.05% &#10;21.10% &#10;N/A &#10;ENERGY INTENSITY &#10;(kJ/kWh) &#10;7.982 &#10;10.893 &#10;17.062 &#10;N/A ">
          <a:extLst>
            <a:ext uri="{FF2B5EF4-FFF2-40B4-BE49-F238E27FC236}">
              <a16:creationId xmlns:a16="http://schemas.microsoft.com/office/drawing/2014/main" id="{A7FDA5D7-8AC5-4CF3-A508-5CD85CBEBD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286965"/>
          <a:ext cx="14392275" cy="2732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bie" refreshedDate="42858.627126273146" createdVersion="6" refreshedVersion="6" minRefreshableVersion="3" recordCount="611" xr:uid="{00000000-000A-0000-FFFF-FFFF03000000}">
  <cacheSource type="worksheet">
    <worksheetSource ref="A1:K612" sheet="EIA Form 923"/>
  </cacheSource>
  <cacheFields count="11">
    <cacheField name="Plant Id" numFmtId="0">
      <sharedItems containsSemiMixedTypes="0" containsString="0" containsNumber="1" containsInteger="1" minValue="3" maxValue="99999"/>
    </cacheField>
    <cacheField name="Combined Heat And_x000a_Power Plant" numFmtId="0">
      <sharedItems count="2">
        <s v="N"/>
        <s v="Y"/>
      </sharedItems>
    </cacheField>
    <cacheField name="Sector Name" numFmtId="0">
      <sharedItems count="7">
        <s v="Electric Utility"/>
        <s v="NAICS-22 Non-Cogen"/>
        <s v="Commercial NAICS Cogen"/>
        <s v="NAICS-22 Cogen"/>
        <s v="Industrial NAICS Cogen"/>
        <s v="Industrial NAICS Non-Cogen"/>
        <s v="Commercial NAICS Non-Cogen"/>
      </sharedItems>
    </cacheField>
    <cacheField name="Reported_x000a_Prime Mover" numFmtId="0">
      <sharedItems/>
    </cacheField>
    <cacheField name="Reported_x000a_Fuel Type Code" numFmtId="0">
      <sharedItems/>
    </cacheField>
    <cacheField name="AER_x000a_Fuel Type Code" numFmtId="0">
      <sharedItems/>
    </cacheField>
    <cacheField name="Total Fuel Consumption_x000a_MMBtu" numFmtId="3">
      <sharedItems containsSemiMixedTypes="0" containsString="0" containsNumber="1" containsInteger="1" minValue="0" maxValue="179087692"/>
    </cacheField>
    <cacheField name="Elec Fuel Consumption_x000a_MMBtu" numFmtId="3">
      <sharedItems containsSemiMixedTypes="0" containsString="0" containsNumber="1" containsInteger="1" minValue="0" maxValue="179087692"/>
    </cacheField>
    <cacheField name="Net Generation_x000a_(Megawatthours)" numFmtId="3">
      <sharedItems containsSemiMixedTypes="0" containsString="0" containsNumber="1" minValue="-12119.44" maxValue="17915695"/>
    </cacheField>
    <cacheField name="YEAR" numFmtId="0">
      <sharedItems containsSemiMixedTypes="0" containsString="0" containsNumber="1" containsInteger="1" minValue="2016" maxValue="2016"/>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1">
  <r>
    <n v="3"/>
    <x v="0"/>
    <x v="0"/>
    <s v="ST"/>
    <s v="BIT"/>
    <s v="COL"/>
    <n v="43137858"/>
    <n v="43137858"/>
    <n v="4278313.0999999996"/>
    <n v="2016"/>
    <x v="0"/>
  </r>
  <r>
    <n v="8"/>
    <x v="0"/>
    <x v="0"/>
    <s v="ST"/>
    <s v="BIT"/>
    <s v="COL"/>
    <n v="53420676"/>
    <n v="53420676"/>
    <n v="5481975.9000000004"/>
    <n v="2016"/>
    <x v="0"/>
  </r>
  <r>
    <n v="10"/>
    <x v="0"/>
    <x v="0"/>
    <s v="ST"/>
    <s v="BIT"/>
    <s v="COL"/>
    <n v="5329105"/>
    <n v="5329105"/>
    <n v="525671.21"/>
    <n v="2016"/>
    <x v="0"/>
  </r>
  <r>
    <n v="10"/>
    <x v="0"/>
    <x v="0"/>
    <s v="ST"/>
    <s v="SUB"/>
    <s v="COL"/>
    <n v="0"/>
    <n v="0"/>
    <n v="0"/>
    <n v="2016"/>
    <x v="0"/>
  </r>
  <r>
    <n v="26"/>
    <x v="0"/>
    <x v="0"/>
    <s v="ST"/>
    <s v="BIT"/>
    <s v="COL"/>
    <n v="39353677"/>
    <n v="39353677"/>
    <n v="3774469.5"/>
    <n v="2016"/>
    <x v="0"/>
  </r>
  <r>
    <n v="47"/>
    <x v="0"/>
    <x v="0"/>
    <s v="ST"/>
    <s v="BIT"/>
    <s v="COL"/>
    <n v="8531305"/>
    <n v="8531305"/>
    <n v="739246.85"/>
    <n v="2016"/>
    <x v="0"/>
  </r>
  <r>
    <n v="47"/>
    <x v="0"/>
    <x v="0"/>
    <s v="ST"/>
    <s v="SUB"/>
    <s v="COL"/>
    <n v="0"/>
    <n v="0"/>
    <n v="0"/>
    <n v="2016"/>
    <x v="0"/>
  </r>
  <r>
    <n v="51"/>
    <x v="0"/>
    <x v="0"/>
    <s v="ST"/>
    <s v="LIG"/>
    <s v="COL"/>
    <n v="39127908"/>
    <n v="39127908"/>
    <n v="3367664.6"/>
    <n v="2016"/>
    <x v="1"/>
  </r>
  <r>
    <n v="56"/>
    <x v="0"/>
    <x v="0"/>
    <s v="ST"/>
    <s v="BIT"/>
    <s v="COL"/>
    <n v="16717799"/>
    <n v="16717799"/>
    <n v="1470743.5"/>
    <n v="2016"/>
    <x v="0"/>
  </r>
  <r>
    <n v="60"/>
    <x v="0"/>
    <x v="0"/>
    <s v="ST"/>
    <s v="SUB"/>
    <s v="COL"/>
    <n v="13897712"/>
    <n v="13897712"/>
    <n v="1251702.3999999999"/>
    <n v="2016"/>
    <x v="0"/>
  </r>
  <r>
    <n v="87"/>
    <x v="0"/>
    <x v="0"/>
    <s v="ST"/>
    <s v="SUB"/>
    <s v="COL"/>
    <n v="14276083"/>
    <n v="14276083"/>
    <n v="1298589.1000000001"/>
    <n v="2016"/>
    <x v="0"/>
  </r>
  <r>
    <n v="108"/>
    <x v="0"/>
    <x v="0"/>
    <s v="ST"/>
    <s v="SUB"/>
    <s v="COL"/>
    <n v="17461454"/>
    <n v="17461454"/>
    <n v="1580566.4"/>
    <n v="2016"/>
    <x v="0"/>
  </r>
  <r>
    <n v="113"/>
    <x v="0"/>
    <x v="0"/>
    <s v="ST"/>
    <s v="BIT"/>
    <s v="COL"/>
    <n v="0"/>
    <n v="0"/>
    <n v="0"/>
    <n v="2016"/>
    <x v="0"/>
  </r>
  <r>
    <n v="113"/>
    <x v="0"/>
    <x v="0"/>
    <s v="ST"/>
    <s v="SUB"/>
    <s v="COL"/>
    <n v="26847668"/>
    <n v="26847668"/>
    <n v="2427927.4"/>
    <n v="2016"/>
    <x v="0"/>
  </r>
  <r>
    <n v="126"/>
    <x v="0"/>
    <x v="0"/>
    <s v="ST"/>
    <s v="BIT"/>
    <s v="COL"/>
    <n v="0"/>
    <n v="0"/>
    <n v="0"/>
    <n v="2016"/>
    <x v="0"/>
  </r>
  <r>
    <n v="126"/>
    <x v="0"/>
    <x v="0"/>
    <s v="ST"/>
    <s v="SUB"/>
    <s v="COL"/>
    <n v="0"/>
    <n v="0"/>
    <n v="0"/>
    <n v="2016"/>
    <x v="0"/>
  </r>
  <r>
    <n v="127"/>
    <x v="0"/>
    <x v="0"/>
    <s v="ST"/>
    <s v="SUB"/>
    <s v="COL"/>
    <n v="26767919"/>
    <n v="26767919"/>
    <n v="2485825.4"/>
    <n v="2016"/>
    <x v="0"/>
  </r>
  <r>
    <n v="130"/>
    <x v="0"/>
    <x v="0"/>
    <s v="ST"/>
    <s v="BIT"/>
    <s v="COL"/>
    <n v="101584242"/>
    <n v="101584242"/>
    <n v="10119127"/>
    <n v="2016"/>
    <x v="0"/>
  </r>
  <r>
    <n v="136"/>
    <x v="0"/>
    <x v="0"/>
    <s v="ST"/>
    <s v="BIT"/>
    <s v="COL"/>
    <n v="73649196"/>
    <n v="73649196"/>
    <n v="7555880.0999999996"/>
    <n v="2016"/>
    <x v="0"/>
  </r>
  <r>
    <n v="160"/>
    <x v="0"/>
    <x v="0"/>
    <s v="ST"/>
    <s v="BIT"/>
    <s v="COL"/>
    <n v="7239846"/>
    <n v="7239846"/>
    <n v="654367.30000000005"/>
    <n v="2016"/>
    <x v="0"/>
  </r>
  <r>
    <n v="160"/>
    <x v="0"/>
    <x v="0"/>
    <s v="ST"/>
    <s v="SUB"/>
    <s v="COL"/>
    <n v="14001729"/>
    <n v="14001729"/>
    <n v="1254995.1000000001"/>
    <n v="2016"/>
    <x v="0"/>
  </r>
  <r>
    <n v="165"/>
    <x v="0"/>
    <x v="0"/>
    <s v="ST"/>
    <s v="SUB"/>
    <s v="COL"/>
    <n v="28373547"/>
    <n v="28373547"/>
    <n v="2287894.7000000002"/>
    <n v="2016"/>
    <x v="0"/>
  </r>
  <r>
    <n v="207"/>
    <x v="0"/>
    <x v="0"/>
    <s v="ST"/>
    <s v="BIT"/>
    <s v="COL"/>
    <n v="52617789"/>
    <n v="52617789"/>
    <n v="4904200.2"/>
    <n v="2016"/>
    <x v="0"/>
  </r>
  <r>
    <n v="298"/>
    <x v="0"/>
    <x v="1"/>
    <s v="ST"/>
    <s v="LIG"/>
    <s v="COL"/>
    <n v="46056375"/>
    <n v="46056375"/>
    <n v="4361506.4000000004"/>
    <n v="2016"/>
    <x v="1"/>
  </r>
  <r>
    <n v="298"/>
    <x v="0"/>
    <x v="1"/>
    <s v="ST"/>
    <s v="SUB"/>
    <s v="COL"/>
    <n v="50107615"/>
    <n v="50107615"/>
    <n v="4739937.4000000004"/>
    <n v="2016"/>
    <x v="0"/>
  </r>
  <r>
    <n v="384"/>
    <x v="0"/>
    <x v="1"/>
    <s v="ST"/>
    <s v="SUB"/>
    <s v="COL"/>
    <n v="10523562"/>
    <n v="10523562"/>
    <n v="1001298.4"/>
    <n v="2016"/>
    <x v="0"/>
  </r>
  <r>
    <n v="469"/>
    <x v="0"/>
    <x v="0"/>
    <s v="ST"/>
    <s v="BIT"/>
    <s v="COL"/>
    <n v="20908119"/>
    <n v="20908119"/>
    <n v="1914120.1"/>
    <n v="2016"/>
    <x v="0"/>
  </r>
  <r>
    <n v="470"/>
    <x v="0"/>
    <x v="0"/>
    <s v="ST"/>
    <s v="SUB"/>
    <s v="COL"/>
    <n v="94205818"/>
    <n v="94205818"/>
    <n v="8928928.9000000004"/>
    <n v="2016"/>
    <x v="0"/>
  </r>
  <r>
    <n v="477"/>
    <x v="0"/>
    <x v="0"/>
    <s v="ST"/>
    <s v="BIT"/>
    <s v="COL"/>
    <n v="9795736"/>
    <n v="9795736"/>
    <n v="1000513.6"/>
    <n v="2016"/>
    <x v="0"/>
  </r>
  <r>
    <n v="492"/>
    <x v="0"/>
    <x v="0"/>
    <s v="ST"/>
    <s v="BIT"/>
    <s v="COL"/>
    <n v="0"/>
    <n v="0"/>
    <n v="0"/>
    <n v="2016"/>
    <x v="0"/>
  </r>
  <r>
    <n v="492"/>
    <x v="0"/>
    <x v="0"/>
    <s v="ST"/>
    <s v="SUB"/>
    <s v="COL"/>
    <n v="11833972"/>
    <n v="11833972"/>
    <n v="1033063.5"/>
    <n v="2016"/>
    <x v="0"/>
  </r>
  <r>
    <n v="525"/>
    <x v="0"/>
    <x v="0"/>
    <s v="ST"/>
    <s v="BIT"/>
    <s v="COL"/>
    <n v="26643079"/>
    <n v="26643079"/>
    <n v="2408504.5"/>
    <n v="2016"/>
    <x v="0"/>
  </r>
  <r>
    <n v="527"/>
    <x v="0"/>
    <x v="0"/>
    <s v="ST"/>
    <s v="BIT"/>
    <s v="COL"/>
    <n v="2763452"/>
    <n v="2763452"/>
    <n v="222062.55"/>
    <n v="2016"/>
    <x v="0"/>
  </r>
  <r>
    <n v="546"/>
    <x v="0"/>
    <x v="1"/>
    <s v="ST"/>
    <s v="ANT"/>
    <s v="COL"/>
    <n v="0"/>
    <n v="0"/>
    <n v="0"/>
    <n v="2016"/>
    <x v="0"/>
  </r>
  <r>
    <n v="564"/>
    <x v="0"/>
    <x v="0"/>
    <s v="ST"/>
    <s v="BIT"/>
    <s v="COL"/>
    <n v="40034509"/>
    <n v="40034509"/>
    <n v="3894135.5"/>
    <n v="2016"/>
    <x v="0"/>
  </r>
  <r>
    <n v="568"/>
    <x v="0"/>
    <x v="1"/>
    <s v="ST"/>
    <s v="ANT"/>
    <s v="COL"/>
    <n v="0"/>
    <n v="0"/>
    <n v="0"/>
    <n v="2016"/>
    <x v="0"/>
  </r>
  <r>
    <n v="568"/>
    <x v="0"/>
    <x v="1"/>
    <s v="ST"/>
    <s v="SUB"/>
    <s v="COL"/>
    <n v="2340248"/>
    <n v="2340248"/>
    <n v="177370.48"/>
    <n v="2016"/>
    <x v="0"/>
  </r>
  <r>
    <n v="594"/>
    <x v="0"/>
    <x v="1"/>
    <s v="ST"/>
    <s v="BIT"/>
    <s v="COL"/>
    <n v="5859221"/>
    <n v="5859221"/>
    <n v="479349.83"/>
    <n v="2016"/>
    <x v="0"/>
  </r>
  <r>
    <n v="594"/>
    <x v="0"/>
    <x v="1"/>
    <s v="ST"/>
    <s v="SUB"/>
    <s v="COL"/>
    <n v="0"/>
    <n v="0"/>
    <n v="0"/>
    <n v="2016"/>
    <x v="0"/>
  </r>
  <r>
    <n v="602"/>
    <x v="0"/>
    <x v="1"/>
    <s v="ST"/>
    <s v="BIT"/>
    <s v="COL"/>
    <n v="52428177"/>
    <n v="52428177"/>
    <n v="4711045.0999999996"/>
    <n v="2016"/>
    <x v="0"/>
  </r>
  <r>
    <n v="628"/>
    <x v="0"/>
    <x v="0"/>
    <s v="ST"/>
    <s v="BIT"/>
    <s v="COL"/>
    <n v="93671139"/>
    <n v="93671139"/>
    <n v="8850365.5"/>
    <n v="2016"/>
    <x v="0"/>
  </r>
  <r>
    <n v="641"/>
    <x v="0"/>
    <x v="0"/>
    <s v="ST"/>
    <s v="BIT"/>
    <s v="COL"/>
    <n v="29014138"/>
    <n v="29014138"/>
    <n v="2585423.7999999998"/>
    <n v="2016"/>
    <x v="0"/>
  </r>
  <r>
    <n v="643"/>
    <x v="0"/>
    <x v="0"/>
    <s v="ST"/>
    <s v="BIT"/>
    <s v="COL"/>
    <n v="647893"/>
    <n v="647893"/>
    <n v="53165.684999999998"/>
    <n v="2016"/>
    <x v="0"/>
  </r>
  <r>
    <n v="645"/>
    <x v="0"/>
    <x v="0"/>
    <s v="ST"/>
    <s v="BIT"/>
    <s v="COL"/>
    <n v="69092661"/>
    <n v="69092661"/>
    <n v="6402196.0999999996"/>
    <n v="2016"/>
    <x v="0"/>
  </r>
  <r>
    <n v="663"/>
    <x v="0"/>
    <x v="0"/>
    <s v="ST"/>
    <s v="BIT"/>
    <s v="COL"/>
    <n v="5246935"/>
    <n v="5246935"/>
    <n v="419943.44"/>
    <n v="2016"/>
    <x v="0"/>
  </r>
  <r>
    <n v="667"/>
    <x v="0"/>
    <x v="0"/>
    <s v="ST"/>
    <s v="BIT"/>
    <s v="COL"/>
    <n v="12327679"/>
    <n v="12327679"/>
    <n v="1220869.3"/>
    <n v="2016"/>
    <x v="0"/>
  </r>
  <r>
    <n v="676"/>
    <x v="0"/>
    <x v="0"/>
    <s v="ST"/>
    <s v="BIT"/>
    <s v="COL"/>
    <n v="15044641"/>
    <n v="15044641"/>
    <n v="1326679.3999999999"/>
    <n v="2016"/>
    <x v="0"/>
  </r>
  <r>
    <n v="703"/>
    <x v="0"/>
    <x v="0"/>
    <s v="ST"/>
    <s v="BIT"/>
    <s v="COL"/>
    <n v="155465668"/>
    <n v="155465668"/>
    <n v="15813244"/>
    <n v="2016"/>
    <x v="0"/>
  </r>
  <r>
    <n v="708"/>
    <x v="0"/>
    <x v="0"/>
    <s v="ST"/>
    <s v="BIT"/>
    <s v="COL"/>
    <n v="11270731"/>
    <n v="11270731"/>
    <n v="955034.05"/>
    <n v="2016"/>
    <x v="0"/>
  </r>
  <r>
    <n v="727"/>
    <x v="0"/>
    <x v="0"/>
    <s v="ST"/>
    <s v="BIT"/>
    <s v="COL"/>
    <n v="0"/>
    <n v="0"/>
    <n v="-1412.9449999999999"/>
    <n v="2016"/>
    <x v="0"/>
  </r>
  <r>
    <n v="728"/>
    <x v="0"/>
    <x v="0"/>
    <s v="ST"/>
    <s v="BIT"/>
    <s v="COL"/>
    <n v="0"/>
    <n v="0"/>
    <n v="0"/>
    <n v="2016"/>
    <x v="0"/>
  </r>
  <r>
    <n v="856"/>
    <x v="0"/>
    <x v="1"/>
    <s v="ST"/>
    <s v="BIT"/>
    <s v="COL"/>
    <n v="0"/>
    <n v="0"/>
    <n v="0"/>
    <n v="2016"/>
    <x v="0"/>
  </r>
  <r>
    <n v="856"/>
    <x v="0"/>
    <x v="1"/>
    <s v="ST"/>
    <s v="SUB"/>
    <s v="COL"/>
    <n v="29514803"/>
    <n v="29514803"/>
    <n v="2805607.2"/>
    <n v="2016"/>
    <x v="0"/>
  </r>
  <r>
    <n v="861"/>
    <x v="0"/>
    <x v="1"/>
    <s v="ST"/>
    <s v="BIT"/>
    <s v="COL"/>
    <n v="36274"/>
    <n v="36274"/>
    <n v="3330.0369999999998"/>
    <n v="2016"/>
    <x v="0"/>
  </r>
  <r>
    <n v="861"/>
    <x v="0"/>
    <x v="1"/>
    <s v="ST"/>
    <s v="SUB"/>
    <s v="COL"/>
    <n v="51189238"/>
    <n v="51189238"/>
    <n v="4596962.4000000004"/>
    <n v="2016"/>
    <x v="0"/>
  </r>
  <r>
    <n v="874"/>
    <x v="0"/>
    <x v="1"/>
    <s v="ST"/>
    <s v="SUB"/>
    <s v="COL"/>
    <n v="1886117"/>
    <n v="1886117"/>
    <n v="153851.79999999999"/>
    <n v="2016"/>
    <x v="0"/>
  </r>
  <r>
    <n v="876"/>
    <x v="0"/>
    <x v="1"/>
    <s v="ST"/>
    <s v="SUB"/>
    <s v="COL"/>
    <n v="46946726"/>
    <n v="46946726"/>
    <n v="4280474.5"/>
    <n v="2016"/>
    <x v="0"/>
  </r>
  <r>
    <n v="879"/>
    <x v="0"/>
    <x v="1"/>
    <s v="ST"/>
    <s v="BIT"/>
    <s v="COL"/>
    <n v="0"/>
    <n v="0"/>
    <n v="0"/>
    <n v="2016"/>
    <x v="0"/>
  </r>
  <r>
    <n v="879"/>
    <x v="0"/>
    <x v="1"/>
    <s v="ST"/>
    <s v="SUB"/>
    <s v="COL"/>
    <n v="53329068"/>
    <n v="53329068"/>
    <n v="4541832"/>
    <n v="2016"/>
    <x v="0"/>
  </r>
  <r>
    <n v="883"/>
    <x v="0"/>
    <x v="1"/>
    <s v="ST"/>
    <s v="SUB"/>
    <s v="COL"/>
    <n v="18668157"/>
    <n v="18668157"/>
    <n v="1750590.1"/>
    <n v="2016"/>
    <x v="0"/>
  </r>
  <r>
    <n v="884"/>
    <x v="0"/>
    <x v="1"/>
    <s v="ST"/>
    <s v="SUB"/>
    <s v="COL"/>
    <n v="22034128"/>
    <n v="22034128"/>
    <n v="2105377.2000000002"/>
    <n v="2016"/>
    <x v="0"/>
  </r>
  <r>
    <n v="887"/>
    <x v="0"/>
    <x v="1"/>
    <s v="ST"/>
    <s v="SUB"/>
    <s v="COL"/>
    <n v="30911812"/>
    <n v="30911812"/>
    <n v="2738293.8"/>
    <n v="2016"/>
    <x v="0"/>
  </r>
  <r>
    <n v="889"/>
    <x v="0"/>
    <x v="1"/>
    <s v="ST"/>
    <s v="SUB"/>
    <s v="COL"/>
    <n v="102227338"/>
    <n v="102227338"/>
    <n v="9779273.5"/>
    <n v="2016"/>
    <x v="0"/>
  </r>
  <r>
    <n v="891"/>
    <x v="0"/>
    <x v="1"/>
    <s v="ST"/>
    <s v="BIT"/>
    <s v="COL"/>
    <n v="0"/>
    <n v="0"/>
    <n v="0"/>
    <n v="2016"/>
    <x v="0"/>
  </r>
  <r>
    <n v="891"/>
    <x v="0"/>
    <x v="1"/>
    <s v="ST"/>
    <s v="SUB"/>
    <s v="COL"/>
    <n v="28548263"/>
    <n v="28548263"/>
    <n v="2347827"/>
    <n v="2016"/>
    <x v="0"/>
  </r>
  <r>
    <n v="892"/>
    <x v="0"/>
    <x v="1"/>
    <s v="ST"/>
    <s v="SUB"/>
    <s v="COL"/>
    <n v="16250925"/>
    <n v="16250925"/>
    <n v="1431576.9"/>
    <n v="2016"/>
    <x v="0"/>
  </r>
  <r>
    <n v="898"/>
    <x v="0"/>
    <x v="1"/>
    <s v="ST"/>
    <s v="SUB"/>
    <s v="COL"/>
    <n v="9258691"/>
    <n v="9258691"/>
    <n v="851767.21"/>
    <n v="2016"/>
    <x v="0"/>
  </r>
  <r>
    <n v="963"/>
    <x v="0"/>
    <x v="0"/>
    <s v="ST"/>
    <s v="BIT"/>
    <s v="COL"/>
    <n v="20967496"/>
    <n v="20967496"/>
    <n v="1768554.8"/>
    <n v="2016"/>
    <x v="0"/>
  </r>
  <r>
    <n v="976"/>
    <x v="0"/>
    <x v="0"/>
    <s v="ST"/>
    <s v="BIT"/>
    <s v="COL"/>
    <n v="19098434"/>
    <n v="19098434"/>
    <n v="1650453.7"/>
    <n v="2016"/>
    <x v="0"/>
  </r>
  <r>
    <n v="983"/>
    <x v="0"/>
    <x v="0"/>
    <s v="ST"/>
    <s v="BIT"/>
    <s v="COL"/>
    <n v="55006571"/>
    <n v="55006571"/>
    <n v="5023092.8"/>
    <n v="2016"/>
    <x v="0"/>
  </r>
  <r>
    <n v="983"/>
    <x v="0"/>
    <x v="0"/>
    <s v="ST"/>
    <s v="SUB"/>
    <s v="COL"/>
    <n v="0"/>
    <n v="0"/>
    <n v="0"/>
    <n v="2016"/>
    <x v="0"/>
  </r>
  <r>
    <n v="990"/>
    <x v="0"/>
    <x v="0"/>
    <s v="ST"/>
    <s v="BIT"/>
    <s v="COL"/>
    <n v="3268955"/>
    <n v="3268955"/>
    <n v="299799.84999999998"/>
    <n v="2016"/>
    <x v="0"/>
  </r>
  <r>
    <n v="991"/>
    <x v="0"/>
    <x v="0"/>
    <s v="ST"/>
    <s v="BIT"/>
    <s v="COL"/>
    <n v="1284584"/>
    <n v="1284584"/>
    <n v="103630.32"/>
    <n v="2016"/>
    <x v="0"/>
  </r>
  <r>
    <n v="994"/>
    <x v="0"/>
    <x v="0"/>
    <s v="ST"/>
    <s v="BIT"/>
    <s v="COL"/>
    <n v="99393429"/>
    <n v="99393429"/>
    <n v="9214229.6999999993"/>
    <n v="2016"/>
    <x v="0"/>
  </r>
  <r>
    <n v="995"/>
    <x v="0"/>
    <x v="0"/>
    <s v="ST"/>
    <s v="BIT"/>
    <s v="COL"/>
    <n v="19658857"/>
    <n v="19658857"/>
    <n v="1746972.9"/>
    <n v="2016"/>
    <x v="0"/>
  </r>
  <r>
    <n v="997"/>
    <x v="0"/>
    <x v="0"/>
    <s v="ST"/>
    <s v="BIT"/>
    <s v="COL"/>
    <n v="4420322"/>
    <n v="4420322"/>
    <n v="400430.04"/>
    <n v="2016"/>
    <x v="0"/>
  </r>
  <r>
    <n v="997"/>
    <x v="0"/>
    <x v="0"/>
    <s v="ST"/>
    <s v="SUB"/>
    <s v="COL"/>
    <n v="14163436"/>
    <n v="14163436"/>
    <n v="1282465.3999999999"/>
    <n v="2016"/>
    <x v="0"/>
  </r>
  <r>
    <n v="1001"/>
    <x v="0"/>
    <x v="0"/>
    <s v="ST"/>
    <s v="BIT"/>
    <s v="COL"/>
    <n v="62798242"/>
    <n v="62798242"/>
    <n v="6053157.5"/>
    <n v="2016"/>
    <x v="0"/>
  </r>
  <r>
    <n v="1008"/>
    <x v="0"/>
    <x v="0"/>
    <s v="ST"/>
    <s v="BIT"/>
    <s v="COL"/>
    <n v="4361088"/>
    <n v="4361088"/>
    <n v="317495.03000000003"/>
    <n v="2016"/>
    <x v="0"/>
  </r>
  <r>
    <n v="1010"/>
    <x v="0"/>
    <x v="0"/>
    <s v="ST"/>
    <s v="BIT"/>
    <s v="COL"/>
    <n v="5356153"/>
    <n v="5356153"/>
    <n v="511896.11"/>
    <n v="2016"/>
    <x v="0"/>
  </r>
  <r>
    <n v="1012"/>
    <x v="0"/>
    <x v="0"/>
    <s v="ST"/>
    <s v="BIT"/>
    <s v="COL"/>
    <n v="12317696"/>
    <n v="12317696"/>
    <n v="1098923.1000000001"/>
    <n v="2016"/>
    <x v="0"/>
  </r>
  <r>
    <n v="1047"/>
    <x v="0"/>
    <x v="0"/>
    <s v="ST"/>
    <s v="BIT"/>
    <s v="COL"/>
    <n v="0"/>
    <n v="0"/>
    <n v="0"/>
    <n v="2016"/>
    <x v="0"/>
  </r>
  <r>
    <n v="1047"/>
    <x v="0"/>
    <x v="0"/>
    <s v="ST"/>
    <s v="SUB"/>
    <s v="COL"/>
    <n v="10918334"/>
    <n v="10918334"/>
    <n v="897374.61"/>
    <n v="2016"/>
    <x v="0"/>
  </r>
  <r>
    <n v="1048"/>
    <x v="0"/>
    <x v="0"/>
    <s v="ST"/>
    <s v="SUB"/>
    <s v="COL"/>
    <n v="0"/>
    <n v="0"/>
    <n v="0"/>
    <n v="2016"/>
    <x v="0"/>
  </r>
  <r>
    <n v="1073"/>
    <x v="1"/>
    <x v="0"/>
    <s v="ST"/>
    <s v="SUB"/>
    <s v="COL"/>
    <n v="4134577"/>
    <n v="4097186"/>
    <n v="298422.96999999997"/>
    <n v="2016"/>
    <x v="0"/>
  </r>
  <r>
    <n v="1077"/>
    <x v="0"/>
    <x v="0"/>
    <s v="ST"/>
    <s v="BIT"/>
    <s v="COL"/>
    <n v="0"/>
    <n v="0"/>
    <n v="0"/>
    <n v="2016"/>
    <x v="0"/>
  </r>
  <r>
    <n v="1077"/>
    <x v="0"/>
    <x v="0"/>
    <s v="ST"/>
    <s v="SUB"/>
    <s v="COL"/>
    <n v="0"/>
    <n v="0"/>
    <n v="0"/>
    <n v="2016"/>
    <x v="0"/>
  </r>
  <r>
    <n v="1082"/>
    <x v="1"/>
    <x v="0"/>
    <s v="ST"/>
    <s v="SUB"/>
    <s v="COL"/>
    <n v="87227730"/>
    <n v="87227730"/>
    <n v="8664987.3000000007"/>
    <n v="2016"/>
    <x v="0"/>
  </r>
  <r>
    <n v="1091"/>
    <x v="0"/>
    <x v="0"/>
    <s v="ST"/>
    <s v="SUB"/>
    <s v="COL"/>
    <n v="19514765"/>
    <n v="19514765"/>
    <n v="1833607.8"/>
    <n v="2016"/>
    <x v="0"/>
  </r>
  <r>
    <n v="1104"/>
    <x v="0"/>
    <x v="0"/>
    <s v="ST"/>
    <s v="SUB"/>
    <s v="COL"/>
    <n v="11576898"/>
    <n v="11576898"/>
    <n v="1116898"/>
    <n v="2016"/>
    <x v="0"/>
  </r>
  <r>
    <n v="1167"/>
    <x v="1"/>
    <x v="0"/>
    <s v="ST"/>
    <s v="SUB"/>
    <s v="COL"/>
    <n v="9562244"/>
    <n v="9562244"/>
    <n v="871102.6"/>
    <n v="2016"/>
    <x v="0"/>
  </r>
  <r>
    <n v="1241"/>
    <x v="0"/>
    <x v="0"/>
    <s v="ST"/>
    <s v="BIT"/>
    <s v="COL"/>
    <n v="4456623"/>
    <n v="4456623"/>
    <n v="427951.32"/>
    <n v="2016"/>
    <x v="0"/>
  </r>
  <r>
    <n v="1241"/>
    <x v="0"/>
    <x v="0"/>
    <s v="ST"/>
    <s v="SUB"/>
    <s v="COL"/>
    <n v="82845470"/>
    <n v="82845470"/>
    <n v="7933023.0999999996"/>
    <n v="2016"/>
    <x v="0"/>
  </r>
  <r>
    <n v="1250"/>
    <x v="0"/>
    <x v="0"/>
    <s v="ST"/>
    <s v="SUB"/>
    <s v="COL"/>
    <n v="27030487"/>
    <n v="27030487"/>
    <n v="2449527.2999999998"/>
    <n v="2016"/>
    <x v="0"/>
  </r>
  <r>
    <n v="1252"/>
    <x v="0"/>
    <x v="0"/>
    <s v="ST"/>
    <s v="SUB"/>
    <s v="COL"/>
    <n v="3371661"/>
    <n v="3371661"/>
    <n v="278579"/>
    <n v="2016"/>
    <x v="0"/>
  </r>
  <r>
    <n v="1295"/>
    <x v="0"/>
    <x v="0"/>
    <s v="ST"/>
    <s v="SUB"/>
    <s v="COL"/>
    <n v="0"/>
    <n v="0"/>
    <n v="-1137.0050000000001"/>
    <n v="2016"/>
    <x v="0"/>
  </r>
  <r>
    <n v="1353"/>
    <x v="0"/>
    <x v="0"/>
    <s v="ST"/>
    <s v="BIT"/>
    <s v="COL"/>
    <n v="0"/>
    <n v="0"/>
    <n v="0"/>
    <n v="2016"/>
    <x v="0"/>
  </r>
  <r>
    <n v="1355"/>
    <x v="0"/>
    <x v="0"/>
    <s v="ST"/>
    <s v="BIT"/>
    <s v="COL"/>
    <n v="20144810"/>
    <n v="20144810"/>
    <n v="1727530.7"/>
    <n v="2016"/>
    <x v="0"/>
  </r>
  <r>
    <n v="1356"/>
    <x v="0"/>
    <x v="0"/>
    <s v="ST"/>
    <s v="BIT"/>
    <s v="COL"/>
    <n v="126233252"/>
    <n v="126233252"/>
    <n v="11763004"/>
    <n v="2016"/>
    <x v="0"/>
  </r>
  <r>
    <n v="1356"/>
    <x v="0"/>
    <x v="0"/>
    <s v="ST"/>
    <s v="SUB"/>
    <s v="COL"/>
    <n v="0"/>
    <n v="0"/>
    <n v="0"/>
    <n v="2016"/>
    <x v="0"/>
  </r>
  <r>
    <n v="1364"/>
    <x v="0"/>
    <x v="0"/>
    <s v="ST"/>
    <s v="BIT"/>
    <s v="COL"/>
    <n v="83916059"/>
    <n v="83916059"/>
    <n v="7896836.7000000002"/>
    <n v="2016"/>
    <x v="0"/>
  </r>
  <r>
    <n v="1374"/>
    <x v="0"/>
    <x v="0"/>
    <s v="ST"/>
    <s v="BIT"/>
    <s v="COL"/>
    <n v="21983103"/>
    <n v="21983103"/>
    <n v="1936660"/>
    <n v="2016"/>
    <x v="0"/>
  </r>
  <r>
    <n v="1378"/>
    <x v="0"/>
    <x v="0"/>
    <s v="ST"/>
    <s v="BIT"/>
    <s v="COL"/>
    <n v="105562794"/>
    <n v="105562794"/>
    <n v="9933475.4000000004"/>
    <n v="2016"/>
    <x v="0"/>
  </r>
  <r>
    <n v="1378"/>
    <x v="0"/>
    <x v="0"/>
    <s v="ST"/>
    <s v="SUB"/>
    <s v="COL"/>
    <n v="0"/>
    <n v="0"/>
    <n v="0"/>
    <n v="2016"/>
    <x v="0"/>
  </r>
  <r>
    <n v="1379"/>
    <x v="0"/>
    <x v="0"/>
    <s v="ST"/>
    <s v="BIT"/>
    <s v="COL"/>
    <n v="0"/>
    <n v="0"/>
    <n v="0"/>
    <n v="2016"/>
    <x v="0"/>
  </r>
  <r>
    <n v="1379"/>
    <x v="0"/>
    <x v="0"/>
    <s v="ST"/>
    <s v="SUB"/>
    <s v="COL"/>
    <n v="75049482"/>
    <n v="75049482"/>
    <n v="6609631.5999999996"/>
    <n v="2016"/>
    <x v="0"/>
  </r>
  <r>
    <n v="1382"/>
    <x v="0"/>
    <x v="0"/>
    <s v="ST"/>
    <s v="BIT"/>
    <s v="COL"/>
    <n v="19380703"/>
    <n v="19380703"/>
    <n v="1774968.5"/>
    <n v="2016"/>
    <x v="0"/>
  </r>
  <r>
    <n v="1384"/>
    <x v="0"/>
    <x v="0"/>
    <s v="ST"/>
    <s v="BIT"/>
    <s v="COL"/>
    <n v="6811140"/>
    <n v="6811140"/>
    <n v="644236.53"/>
    <n v="2016"/>
    <x v="0"/>
  </r>
  <r>
    <n v="1385"/>
    <x v="0"/>
    <x v="0"/>
    <s v="ST"/>
    <s v="BIT"/>
    <s v="COL"/>
    <n v="0"/>
    <n v="0"/>
    <n v="-1143.8869999999999"/>
    <n v="2016"/>
    <x v="0"/>
  </r>
  <r>
    <n v="1393"/>
    <x v="1"/>
    <x v="0"/>
    <s v="ST"/>
    <s v="SUB"/>
    <s v="COL"/>
    <n v="26773653"/>
    <n v="26747155"/>
    <n v="2202139.7000000002"/>
    <n v="2016"/>
    <x v="0"/>
  </r>
  <r>
    <n v="1552"/>
    <x v="0"/>
    <x v="1"/>
    <s v="ST"/>
    <s v="BIT"/>
    <s v="COL"/>
    <n v="926348"/>
    <n v="926348"/>
    <n v="71272.63"/>
    <n v="2016"/>
    <x v="0"/>
  </r>
  <r>
    <n v="1552"/>
    <x v="0"/>
    <x v="1"/>
    <s v="ST"/>
    <s v="SUB"/>
    <s v="COL"/>
    <n v="3618157"/>
    <n v="3618157"/>
    <n v="279138.65999999997"/>
    <n v="2016"/>
    <x v="0"/>
  </r>
  <r>
    <n v="1554"/>
    <x v="0"/>
    <x v="1"/>
    <s v="ST"/>
    <s v="BIT"/>
    <s v="COL"/>
    <n v="11739199"/>
    <n v="11739199"/>
    <n v="1112805.3999999999"/>
    <n v="2016"/>
    <x v="0"/>
  </r>
  <r>
    <n v="1554"/>
    <x v="0"/>
    <x v="1"/>
    <s v="ST"/>
    <s v="SUB"/>
    <s v="COL"/>
    <n v="0"/>
    <n v="0"/>
    <n v="0"/>
    <n v="2016"/>
    <x v="0"/>
  </r>
  <r>
    <n v="1571"/>
    <x v="0"/>
    <x v="1"/>
    <s v="ST"/>
    <s v="BIT"/>
    <s v="COL"/>
    <n v="15065103"/>
    <n v="15065103"/>
    <n v="1313314.8999999999"/>
    <n v="2016"/>
    <x v="0"/>
  </r>
  <r>
    <n v="1572"/>
    <x v="0"/>
    <x v="1"/>
    <s v="ST"/>
    <s v="BIT"/>
    <s v="COL"/>
    <n v="6851518"/>
    <n v="6851518"/>
    <n v="543303.21"/>
    <n v="2016"/>
    <x v="0"/>
  </r>
  <r>
    <n v="1573"/>
    <x v="0"/>
    <x v="1"/>
    <s v="ST"/>
    <s v="BIT"/>
    <s v="COL"/>
    <n v="48599570"/>
    <n v="48599570"/>
    <n v="4737638.9000000004"/>
    <n v="2016"/>
    <x v="0"/>
  </r>
  <r>
    <n v="1619"/>
    <x v="0"/>
    <x v="1"/>
    <s v="ST"/>
    <s v="BIT"/>
    <s v="COL"/>
    <n v="20015580"/>
    <n v="20015580"/>
    <n v="1874931.7"/>
    <n v="2016"/>
    <x v="0"/>
  </r>
  <r>
    <n v="1642"/>
    <x v="0"/>
    <x v="1"/>
    <s v="ST"/>
    <s v="BIT"/>
    <s v="COL"/>
    <n v="0"/>
    <n v="0"/>
    <n v="0"/>
    <n v="2016"/>
    <x v="0"/>
  </r>
  <r>
    <n v="1695"/>
    <x v="0"/>
    <x v="0"/>
    <s v="ST"/>
    <s v="BIT"/>
    <s v="COL"/>
    <n v="120391"/>
    <n v="120391"/>
    <n v="11240.061"/>
    <n v="2016"/>
    <x v="0"/>
  </r>
  <r>
    <n v="1695"/>
    <x v="0"/>
    <x v="0"/>
    <s v="ST"/>
    <s v="SUB"/>
    <s v="COL"/>
    <n v="5730407"/>
    <n v="5730407"/>
    <n v="528104.95999999996"/>
    <n v="2016"/>
    <x v="0"/>
  </r>
  <r>
    <n v="1702"/>
    <x v="0"/>
    <x v="0"/>
    <s v="ST"/>
    <s v="BIT"/>
    <s v="COL"/>
    <n v="1655312"/>
    <n v="1655312"/>
    <n v="149768.76"/>
    <n v="2016"/>
    <x v="0"/>
  </r>
  <r>
    <n v="1702"/>
    <x v="0"/>
    <x v="0"/>
    <s v="ST"/>
    <s v="SUB"/>
    <s v="COL"/>
    <n v="21622273"/>
    <n v="21622273"/>
    <n v="1916999"/>
    <n v="2016"/>
    <x v="0"/>
  </r>
  <r>
    <n v="1710"/>
    <x v="0"/>
    <x v="0"/>
    <s v="ST"/>
    <s v="BIT"/>
    <s v="COL"/>
    <n v="390950"/>
    <n v="390950"/>
    <n v="37117.983"/>
    <n v="2016"/>
    <x v="0"/>
  </r>
  <r>
    <n v="1710"/>
    <x v="0"/>
    <x v="0"/>
    <s v="ST"/>
    <s v="SUB"/>
    <s v="COL"/>
    <n v="66738120"/>
    <n v="66738120"/>
    <n v="6417676.7000000002"/>
    <n v="2016"/>
    <x v="0"/>
  </r>
  <r>
    <n v="1720"/>
    <x v="0"/>
    <x v="0"/>
    <s v="ST"/>
    <s v="BIT"/>
    <s v="COL"/>
    <n v="0"/>
    <n v="0"/>
    <n v="-9.4E-2"/>
    <n v="2016"/>
    <x v="0"/>
  </r>
  <r>
    <n v="1720"/>
    <x v="0"/>
    <x v="0"/>
    <s v="ST"/>
    <s v="SUB"/>
    <s v="COL"/>
    <n v="4423512"/>
    <n v="4423512"/>
    <n v="417682.37"/>
    <n v="2016"/>
    <x v="0"/>
  </r>
  <r>
    <n v="1723"/>
    <x v="0"/>
    <x v="0"/>
    <s v="ST"/>
    <s v="BIT"/>
    <s v="COL"/>
    <n v="0"/>
    <n v="0"/>
    <n v="0"/>
    <n v="2016"/>
    <x v="0"/>
  </r>
  <r>
    <n v="1723"/>
    <x v="0"/>
    <x v="0"/>
    <s v="ST"/>
    <s v="SUB"/>
    <s v="COL"/>
    <n v="4628440"/>
    <n v="4628440"/>
    <n v="419169.02"/>
    <n v="2016"/>
    <x v="0"/>
  </r>
  <r>
    <n v="1733"/>
    <x v="0"/>
    <x v="0"/>
    <s v="ST"/>
    <s v="BIT"/>
    <s v="COL"/>
    <n v="24237856"/>
    <n v="24237856"/>
    <n v="2359384.1"/>
    <n v="2016"/>
    <x v="0"/>
  </r>
  <r>
    <n v="1733"/>
    <x v="0"/>
    <x v="0"/>
    <s v="ST"/>
    <s v="SUB"/>
    <s v="COL"/>
    <n v="114210317"/>
    <n v="114210317"/>
    <n v="11090046"/>
    <n v="2016"/>
    <x v="0"/>
  </r>
  <r>
    <n v="1740"/>
    <x v="1"/>
    <x v="0"/>
    <s v="ST"/>
    <s v="BIT"/>
    <s v="COL"/>
    <n v="382930"/>
    <n v="350805"/>
    <n v="27524.346000000001"/>
    <n v="2016"/>
    <x v="0"/>
  </r>
  <r>
    <n v="1740"/>
    <x v="1"/>
    <x v="0"/>
    <s v="ST"/>
    <s v="SUB"/>
    <s v="COL"/>
    <n v="8894794"/>
    <n v="8830581"/>
    <n v="741825.74"/>
    <n v="2016"/>
    <x v="0"/>
  </r>
  <r>
    <n v="1743"/>
    <x v="0"/>
    <x v="0"/>
    <s v="ST"/>
    <s v="BIT"/>
    <s v="COL"/>
    <n v="3616000"/>
    <n v="3616000"/>
    <n v="329943.13"/>
    <n v="2016"/>
    <x v="0"/>
  </r>
  <r>
    <n v="1743"/>
    <x v="0"/>
    <x v="0"/>
    <s v="ST"/>
    <s v="SUB"/>
    <s v="COL"/>
    <n v="36653294"/>
    <n v="36653294"/>
    <n v="3306921.3"/>
    <n v="2016"/>
    <x v="0"/>
  </r>
  <r>
    <n v="1745"/>
    <x v="0"/>
    <x v="0"/>
    <s v="ST"/>
    <s v="BIT"/>
    <s v="COL"/>
    <n v="2789555"/>
    <n v="2789555"/>
    <n v="264110.88"/>
    <n v="2016"/>
    <x v="0"/>
  </r>
  <r>
    <n v="1745"/>
    <x v="0"/>
    <x v="0"/>
    <s v="ST"/>
    <s v="SUB"/>
    <s v="COL"/>
    <n v="17860229"/>
    <n v="17860229"/>
    <n v="1694274.2"/>
    <n v="2016"/>
    <x v="0"/>
  </r>
  <r>
    <n v="1769"/>
    <x v="0"/>
    <x v="0"/>
    <s v="ST"/>
    <s v="BIT"/>
    <s v="COL"/>
    <n v="0"/>
    <n v="0"/>
    <n v="0"/>
    <n v="2016"/>
    <x v="0"/>
  </r>
  <r>
    <n v="1769"/>
    <x v="0"/>
    <x v="0"/>
    <s v="ST"/>
    <s v="SUB"/>
    <s v="COL"/>
    <n v="21854816"/>
    <n v="21854816"/>
    <n v="1818174.1"/>
    <n v="2016"/>
    <x v="0"/>
  </r>
  <r>
    <n v="1831"/>
    <x v="0"/>
    <x v="0"/>
    <s v="ST"/>
    <s v="SUB"/>
    <s v="COL"/>
    <n v="7145548"/>
    <n v="7145548"/>
    <n v="538943.5"/>
    <n v="2016"/>
    <x v="0"/>
  </r>
  <r>
    <n v="1866"/>
    <x v="0"/>
    <x v="0"/>
    <s v="ST"/>
    <s v="BIT"/>
    <s v="COL"/>
    <n v="0"/>
    <n v="0"/>
    <n v="0"/>
    <n v="2016"/>
    <x v="0"/>
  </r>
  <r>
    <n v="1893"/>
    <x v="0"/>
    <x v="0"/>
    <s v="ST"/>
    <s v="SUB"/>
    <s v="COL"/>
    <n v="79435516"/>
    <n v="79435516"/>
    <n v="7440690.5999999996"/>
    <n v="2016"/>
    <x v="0"/>
  </r>
  <r>
    <n v="1897"/>
    <x v="1"/>
    <x v="2"/>
    <s v="ST"/>
    <s v="SUB"/>
    <s v="COL"/>
    <n v="233300"/>
    <n v="9274"/>
    <n v="657.54100000000005"/>
    <n v="2016"/>
    <x v="0"/>
  </r>
  <r>
    <n v="1915"/>
    <x v="0"/>
    <x v="0"/>
    <s v="ST"/>
    <s v="SUB"/>
    <s v="COL"/>
    <n v="26656305"/>
    <n v="26656305"/>
    <n v="2707114.4"/>
    <n v="2016"/>
    <x v="0"/>
  </r>
  <r>
    <n v="2049"/>
    <x v="0"/>
    <x v="0"/>
    <s v="ST"/>
    <s v="BIT"/>
    <s v="COL"/>
    <n v="0"/>
    <n v="0"/>
    <n v="0"/>
    <n v="2016"/>
    <x v="0"/>
  </r>
  <r>
    <n v="2076"/>
    <x v="0"/>
    <x v="0"/>
    <s v="ST"/>
    <s v="BIT"/>
    <s v="COL"/>
    <n v="1023609"/>
    <n v="1023609"/>
    <n v="98184.907999999996"/>
    <n v="2016"/>
    <x v="0"/>
  </r>
  <r>
    <n v="2076"/>
    <x v="0"/>
    <x v="0"/>
    <s v="ST"/>
    <s v="SUB"/>
    <s v="COL"/>
    <n v="10279054"/>
    <n v="10279054"/>
    <n v="986304.13"/>
    <n v="2016"/>
    <x v="0"/>
  </r>
  <r>
    <n v="2079"/>
    <x v="0"/>
    <x v="0"/>
    <s v="ST"/>
    <s v="SUB"/>
    <s v="COL"/>
    <n v="26920843"/>
    <n v="26920843"/>
    <n v="2583399.5"/>
    <n v="2016"/>
    <x v="0"/>
  </r>
  <r>
    <n v="2080"/>
    <x v="0"/>
    <x v="0"/>
    <s v="ST"/>
    <s v="SUB"/>
    <s v="COL"/>
    <n v="8150930"/>
    <n v="8150930"/>
    <n v="721378.73"/>
    <n v="2016"/>
    <x v="0"/>
  </r>
  <r>
    <n v="2094"/>
    <x v="0"/>
    <x v="0"/>
    <s v="ST"/>
    <s v="BIT"/>
    <s v="COL"/>
    <n v="10718"/>
    <n v="10718"/>
    <n v="1014.867"/>
    <n v="2016"/>
    <x v="0"/>
  </r>
  <r>
    <n v="2094"/>
    <x v="0"/>
    <x v="0"/>
    <s v="ST"/>
    <s v="SUB"/>
    <s v="COL"/>
    <n v="14070914"/>
    <n v="14070914"/>
    <n v="1332117.7"/>
    <n v="2016"/>
    <x v="0"/>
  </r>
  <r>
    <n v="2098"/>
    <x v="1"/>
    <x v="0"/>
    <s v="ST"/>
    <s v="SUB"/>
    <s v="COL"/>
    <n v="2824864"/>
    <n v="997844"/>
    <n v="61474.593000000001"/>
    <n v="2016"/>
    <x v="0"/>
  </r>
  <r>
    <n v="2103"/>
    <x v="0"/>
    <x v="0"/>
    <s v="ST"/>
    <s v="SUB"/>
    <s v="COL"/>
    <n v="155278211"/>
    <n v="155278211"/>
    <n v="14778193"/>
    <n v="2016"/>
    <x v="0"/>
  </r>
  <r>
    <n v="2104"/>
    <x v="0"/>
    <x v="0"/>
    <s v="ST"/>
    <s v="SUB"/>
    <s v="COL"/>
    <n v="17803405"/>
    <n v="17803405"/>
    <n v="1623548.9"/>
    <n v="2016"/>
    <x v="0"/>
  </r>
  <r>
    <n v="2107"/>
    <x v="0"/>
    <x v="0"/>
    <s v="ST"/>
    <s v="BIT"/>
    <s v="COL"/>
    <n v="11244489"/>
    <n v="11244489"/>
    <n v="976364.77"/>
    <n v="2016"/>
    <x v="0"/>
  </r>
  <r>
    <n v="2107"/>
    <x v="0"/>
    <x v="0"/>
    <s v="ST"/>
    <s v="SUB"/>
    <s v="COL"/>
    <n v="41110094"/>
    <n v="41110094"/>
    <n v="3569739.4"/>
    <n v="2016"/>
    <x v="0"/>
  </r>
  <r>
    <n v="2144"/>
    <x v="0"/>
    <x v="0"/>
    <s v="ST"/>
    <s v="BIT"/>
    <s v="COL"/>
    <n v="0"/>
    <n v="0"/>
    <n v="0"/>
    <n v="2016"/>
    <x v="0"/>
  </r>
  <r>
    <n v="2161"/>
    <x v="0"/>
    <x v="0"/>
    <s v="ST"/>
    <s v="BIT"/>
    <s v="COL"/>
    <n v="0"/>
    <n v="0"/>
    <n v="0"/>
    <n v="2016"/>
    <x v="0"/>
  </r>
  <r>
    <n v="2161"/>
    <x v="0"/>
    <x v="0"/>
    <s v="ST"/>
    <s v="SUB"/>
    <s v="COL"/>
    <n v="0"/>
    <n v="0"/>
    <n v="0"/>
    <n v="2016"/>
    <x v="0"/>
  </r>
  <r>
    <n v="2167"/>
    <x v="0"/>
    <x v="0"/>
    <s v="ST"/>
    <s v="SUB"/>
    <s v="COL"/>
    <n v="66565191"/>
    <n v="66565191"/>
    <n v="6756338.4000000004"/>
    <n v="2016"/>
    <x v="0"/>
  </r>
  <r>
    <n v="2168"/>
    <x v="0"/>
    <x v="0"/>
    <s v="ST"/>
    <s v="SUB"/>
    <s v="COL"/>
    <n v="70342706"/>
    <n v="70342706"/>
    <n v="7114520.7999999998"/>
    <n v="2016"/>
    <x v="0"/>
  </r>
  <r>
    <n v="2240"/>
    <x v="0"/>
    <x v="0"/>
    <s v="ST"/>
    <s v="SUB"/>
    <s v="COL"/>
    <n v="5349304"/>
    <n v="5349304"/>
    <n v="434375.78"/>
    <n v="2016"/>
    <x v="0"/>
  </r>
  <r>
    <n v="2277"/>
    <x v="0"/>
    <x v="0"/>
    <s v="ST"/>
    <s v="SUB"/>
    <s v="COL"/>
    <n v="5998903"/>
    <n v="5998903"/>
    <n v="513994.67"/>
    <n v="2016"/>
    <x v="0"/>
  </r>
  <r>
    <n v="2291"/>
    <x v="0"/>
    <x v="0"/>
    <s v="ST"/>
    <s v="SUB"/>
    <s v="COL"/>
    <n v="21632428"/>
    <n v="21632428"/>
    <n v="2030005.9"/>
    <n v="2016"/>
    <x v="0"/>
  </r>
  <r>
    <n v="2324"/>
    <x v="0"/>
    <x v="0"/>
    <s v="ST"/>
    <s v="BIT"/>
    <s v="COL"/>
    <n v="3875309"/>
    <n v="3875309"/>
    <n v="316516.77"/>
    <n v="2016"/>
    <x v="0"/>
  </r>
  <r>
    <n v="2324"/>
    <x v="0"/>
    <x v="0"/>
    <s v="ST"/>
    <s v="SUB"/>
    <s v="COL"/>
    <n v="0"/>
    <n v="0"/>
    <n v="0"/>
    <n v="2016"/>
    <x v="0"/>
  </r>
  <r>
    <n v="2364"/>
    <x v="0"/>
    <x v="0"/>
    <s v="ST"/>
    <s v="BIT"/>
    <s v="COL"/>
    <n v="4221814"/>
    <n v="4221814"/>
    <n v="359199.78"/>
    <n v="2016"/>
    <x v="0"/>
  </r>
  <r>
    <n v="2367"/>
    <x v="0"/>
    <x v="0"/>
    <s v="ST"/>
    <s v="BIT"/>
    <s v="COL"/>
    <n v="1055206"/>
    <n v="1055206"/>
    <n v="62817.260999999999"/>
    <n v="2016"/>
    <x v="0"/>
  </r>
  <r>
    <n v="2378"/>
    <x v="0"/>
    <x v="1"/>
    <s v="ST"/>
    <s v="BIT"/>
    <s v="COL"/>
    <n v="1035684"/>
    <n v="1035684"/>
    <n v="85872.990999999995"/>
    <n v="2016"/>
    <x v="0"/>
  </r>
  <r>
    <n v="2378"/>
    <x v="0"/>
    <x v="1"/>
    <s v="ST"/>
    <s v="SUB"/>
    <s v="COL"/>
    <n v="0"/>
    <n v="0"/>
    <n v="0"/>
    <n v="2016"/>
    <x v="0"/>
  </r>
  <r>
    <n v="2403"/>
    <x v="0"/>
    <x v="1"/>
    <s v="ST"/>
    <s v="BIT"/>
    <s v="COL"/>
    <n v="114853"/>
    <n v="114853"/>
    <n v="4796.3990000000003"/>
    <n v="2016"/>
    <x v="0"/>
  </r>
  <r>
    <n v="2403"/>
    <x v="0"/>
    <x v="1"/>
    <s v="ST"/>
    <s v="SUB"/>
    <s v="COL"/>
    <n v="0"/>
    <n v="0"/>
    <n v="0"/>
    <n v="2016"/>
    <x v="0"/>
  </r>
  <r>
    <n v="2408"/>
    <x v="0"/>
    <x v="1"/>
    <s v="ST"/>
    <s v="BIT"/>
    <s v="COL"/>
    <n v="48197"/>
    <n v="48197"/>
    <n v="610.476"/>
    <n v="2016"/>
    <x v="0"/>
  </r>
  <r>
    <n v="2442"/>
    <x v="0"/>
    <x v="0"/>
    <s v="ST"/>
    <s v="BIT"/>
    <s v="COL"/>
    <n v="0"/>
    <n v="0"/>
    <n v="0"/>
    <n v="2016"/>
    <x v="0"/>
  </r>
  <r>
    <n v="2442"/>
    <x v="0"/>
    <x v="0"/>
    <s v="ST"/>
    <s v="SUB"/>
    <s v="COL"/>
    <n v="67814875"/>
    <n v="67814875"/>
    <n v="6835442.4000000004"/>
    <n v="2016"/>
    <x v="0"/>
  </r>
  <r>
    <n v="2450"/>
    <x v="0"/>
    <x v="0"/>
    <s v="ST"/>
    <s v="BIT"/>
    <s v="COL"/>
    <n v="0"/>
    <n v="0"/>
    <n v="0"/>
    <n v="2016"/>
    <x v="0"/>
  </r>
  <r>
    <n v="2451"/>
    <x v="0"/>
    <x v="0"/>
    <s v="ST"/>
    <s v="BIT"/>
    <s v="COL"/>
    <n v="113183608"/>
    <n v="113183608"/>
    <n v="10231238"/>
    <n v="2016"/>
    <x v="0"/>
  </r>
  <r>
    <n v="2480"/>
    <x v="0"/>
    <x v="1"/>
    <s v="ST"/>
    <s v="BIT"/>
    <s v="COL"/>
    <n v="0"/>
    <n v="0"/>
    <n v="0"/>
    <n v="2016"/>
    <x v="0"/>
  </r>
  <r>
    <n v="2535"/>
    <x v="0"/>
    <x v="1"/>
    <s v="ST"/>
    <s v="BIT"/>
    <s v="COL"/>
    <n v="6165283"/>
    <n v="6165283"/>
    <n v="562517.61"/>
    <n v="2016"/>
    <x v="0"/>
  </r>
  <r>
    <n v="2549"/>
    <x v="0"/>
    <x v="1"/>
    <s v="ST"/>
    <s v="BIT"/>
    <s v="COL"/>
    <n v="0"/>
    <n v="0"/>
    <n v="0"/>
    <n v="2016"/>
    <x v="0"/>
  </r>
  <r>
    <n v="2549"/>
    <x v="0"/>
    <x v="1"/>
    <s v="ST"/>
    <s v="SUB"/>
    <s v="COL"/>
    <n v="2796344"/>
    <n v="2796344"/>
    <n v="254844.18"/>
    <n v="2016"/>
    <x v="0"/>
  </r>
  <r>
    <n v="2554"/>
    <x v="0"/>
    <x v="1"/>
    <s v="ST"/>
    <s v="BIT"/>
    <s v="COL"/>
    <n v="0"/>
    <n v="0"/>
    <n v="0"/>
    <n v="2016"/>
    <x v="0"/>
  </r>
  <r>
    <n v="2554"/>
    <x v="0"/>
    <x v="1"/>
    <s v="ST"/>
    <s v="SUB"/>
    <s v="COL"/>
    <n v="0"/>
    <n v="0"/>
    <n v="0"/>
    <n v="2016"/>
    <x v="0"/>
  </r>
  <r>
    <n v="2706"/>
    <x v="0"/>
    <x v="0"/>
    <s v="ST"/>
    <s v="BIT"/>
    <s v="COL"/>
    <n v="16895793"/>
    <n v="16895793"/>
    <n v="1307102"/>
    <n v="2016"/>
    <x v="0"/>
  </r>
  <r>
    <n v="2712"/>
    <x v="0"/>
    <x v="0"/>
    <s v="ST"/>
    <s v="BIT"/>
    <s v="COL"/>
    <n v="84142512"/>
    <n v="84142512"/>
    <n v="8277343.2999999998"/>
    <n v="2016"/>
    <x v="0"/>
  </r>
  <r>
    <n v="2718"/>
    <x v="0"/>
    <x v="0"/>
    <s v="ST"/>
    <s v="BIT"/>
    <s v="COL"/>
    <n v="16028255"/>
    <n v="16028255"/>
    <n v="1378908.6"/>
    <n v="2016"/>
    <x v="0"/>
  </r>
  <r>
    <n v="2721"/>
    <x v="0"/>
    <x v="0"/>
    <s v="ST"/>
    <s v="BIT"/>
    <s v="COL"/>
    <n v="34383290"/>
    <n v="34383290"/>
    <n v="3648299.4"/>
    <n v="2016"/>
    <x v="0"/>
  </r>
  <r>
    <n v="2727"/>
    <x v="0"/>
    <x v="0"/>
    <s v="ST"/>
    <s v="BIT"/>
    <s v="COL"/>
    <n v="89765169"/>
    <n v="89765169"/>
    <n v="9730751.5"/>
    <n v="2016"/>
    <x v="0"/>
  </r>
  <r>
    <n v="2817"/>
    <x v="0"/>
    <x v="0"/>
    <s v="ST"/>
    <s v="LIG"/>
    <s v="COL"/>
    <n v="44206456"/>
    <n v="44206456"/>
    <n v="3763770.2"/>
    <n v="2016"/>
    <x v="1"/>
  </r>
  <r>
    <n v="2817"/>
    <x v="0"/>
    <x v="0"/>
    <s v="ST"/>
    <s v="SUB"/>
    <s v="COL"/>
    <n v="2661073"/>
    <n v="2661073"/>
    <n v="226540.62"/>
    <n v="2016"/>
    <x v="0"/>
  </r>
  <r>
    <n v="2823"/>
    <x v="0"/>
    <x v="0"/>
    <s v="ST"/>
    <s v="LIG"/>
    <s v="COL"/>
    <n v="50680971"/>
    <n v="50680971"/>
    <n v="4352236.2"/>
    <n v="2016"/>
    <x v="1"/>
  </r>
  <r>
    <n v="2824"/>
    <x v="0"/>
    <x v="0"/>
    <s v="ST"/>
    <s v="SUB"/>
    <s v="COL"/>
    <n v="11461500"/>
    <n v="11461500"/>
    <n v="1072305.3"/>
    <n v="2016"/>
    <x v="0"/>
  </r>
  <r>
    <n v="2828"/>
    <x v="0"/>
    <x v="1"/>
    <s v="ST"/>
    <s v="BIT"/>
    <s v="COL"/>
    <n v="90839172"/>
    <n v="90839172"/>
    <n v="9142009.5999999996"/>
    <n v="2016"/>
    <x v="0"/>
  </r>
  <r>
    <n v="2828"/>
    <x v="0"/>
    <x v="1"/>
    <s v="ST"/>
    <s v="SUB"/>
    <s v="COL"/>
    <n v="0"/>
    <n v="0"/>
    <n v="0"/>
    <n v="2016"/>
    <x v="0"/>
  </r>
  <r>
    <n v="2832"/>
    <x v="0"/>
    <x v="1"/>
    <s v="ST"/>
    <s v="BIT"/>
    <s v="COL"/>
    <n v="69704487"/>
    <n v="69704487"/>
    <n v="6742321.9000000004"/>
    <n v="2016"/>
    <x v="0"/>
  </r>
  <r>
    <n v="2836"/>
    <x v="0"/>
    <x v="1"/>
    <s v="ST"/>
    <s v="BIT"/>
    <s v="COL"/>
    <n v="11311239"/>
    <n v="11311239"/>
    <n v="1090972.7"/>
    <n v="2016"/>
    <x v="0"/>
  </r>
  <r>
    <n v="2836"/>
    <x v="0"/>
    <x v="1"/>
    <s v="ST"/>
    <s v="SUB"/>
    <s v="COL"/>
    <n v="0"/>
    <n v="0"/>
    <n v="-751.76900000000001"/>
    <n v="2016"/>
    <x v="0"/>
  </r>
  <r>
    <n v="2840"/>
    <x v="0"/>
    <x v="1"/>
    <s v="ST"/>
    <s v="BIT"/>
    <s v="COL"/>
    <n v="49278323"/>
    <n v="49278323"/>
    <n v="4530206.5999999996"/>
    <n v="2016"/>
    <x v="0"/>
  </r>
  <r>
    <n v="2850"/>
    <x v="0"/>
    <x v="0"/>
    <s v="ST"/>
    <s v="BIT"/>
    <s v="COL"/>
    <n v="115778980"/>
    <n v="115778980"/>
    <n v="11214356"/>
    <n v="2016"/>
    <x v="0"/>
  </r>
  <r>
    <n v="2866"/>
    <x v="0"/>
    <x v="1"/>
    <s v="ST"/>
    <s v="BIT"/>
    <s v="COL"/>
    <n v="84855359"/>
    <n v="84855359"/>
    <n v="7560471.0999999996"/>
    <n v="2016"/>
    <x v="0"/>
  </r>
  <r>
    <n v="2866"/>
    <x v="0"/>
    <x v="1"/>
    <s v="ST"/>
    <s v="SUB"/>
    <s v="COL"/>
    <n v="5891505"/>
    <n v="5891505"/>
    <n v="530792.51"/>
    <n v="2016"/>
    <x v="0"/>
  </r>
  <r>
    <n v="2876"/>
    <x v="0"/>
    <x v="0"/>
    <s v="ST"/>
    <s v="BIT"/>
    <s v="COL"/>
    <n v="53206011"/>
    <n v="53206011"/>
    <n v="4925035"/>
    <n v="2016"/>
    <x v="0"/>
  </r>
  <r>
    <n v="2876"/>
    <x v="0"/>
    <x v="0"/>
    <s v="ST"/>
    <s v="SUB"/>
    <s v="COL"/>
    <n v="0"/>
    <n v="0"/>
    <n v="0"/>
    <n v="2016"/>
    <x v="0"/>
  </r>
  <r>
    <n v="2878"/>
    <x v="0"/>
    <x v="1"/>
    <s v="ST"/>
    <s v="SUB"/>
    <s v="COL"/>
    <n v="86304"/>
    <n v="86304"/>
    <n v="6977.8630000000003"/>
    <n v="2016"/>
    <x v="0"/>
  </r>
  <r>
    <n v="2952"/>
    <x v="0"/>
    <x v="0"/>
    <s v="ST"/>
    <s v="SUB"/>
    <s v="COL"/>
    <n v="69988457"/>
    <n v="69988457"/>
    <n v="6192709.5"/>
    <n v="2016"/>
    <x v="0"/>
  </r>
  <r>
    <n v="2963"/>
    <x v="0"/>
    <x v="0"/>
    <s v="ST"/>
    <s v="BIT"/>
    <s v="COL"/>
    <n v="0"/>
    <n v="0"/>
    <n v="0"/>
    <n v="2016"/>
    <x v="0"/>
  </r>
  <r>
    <n v="2963"/>
    <x v="0"/>
    <x v="0"/>
    <s v="ST"/>
    <s v="SUB"/>
    <s v="COL"/>
    <n v="23782101"/>
    <n v="23782101"/>
    <n v="2307299.2999999998"/>
    <n v="2016"/>
    <x v="0"/>
  </r>
  <r>
    <n v="3118"/>
    <x v="0"/>
    <x v="1"/>
    <s v="ST"/>
    <s v="BIT"/>
    <s v="COL"/>
    <n v="90669752"/>
    <n v="90669752"/>
    <n v="9144427.1999999993"/>
    <n v="2016"/>
    <x v="0"/>
  </r>
  <r>
    <n v="3118"/>
    <x v="0"/>
    <x v="1"/>
    <s v="ST"/>
    <s v="SC"/>
    <s v="COL"/>
    <n v="0"/>
    <n v="0"/>
    <n v="0"/>
    <n v="2016"/>
    <x v="0"/>
  </r>
  <r>
    <n v="3122"/>
    <x v="0"/>
    <x v="1"/>
    <s v="ST"/>
    <s v="BIT"/>
    <s v="COL"/>
    <n v="69414410"/>
    <n v="69414410"/>
    <n v="6603403.5"/>
    <n v="2016"/>
    <x v="0"/>
  </r>
  <r>
    <n v="3130"/>
    <x v="0"/>
    <x v="1"/>
    <s v="ST"/>
    <s v="BIT"/>
    <s v="COL"/>
    <n v="0"/>
    <n v="0"/>
    <n v="0"/>
    <n v="2016"/>
    <x v="0"/>
  </r>
  <r>
    <n v="3131"/>
    <x v="0"/>
    <x v="1"/>
    <s v="ST"/>
    <s v="BIT"/>
    <s v="COL"/>
    <n v="0"/>
    <n v="0"/>
    <n v="-12119.44"/>
    <n v="2016"/>
    <x v="0"/>
  </r>
  <r>
    <n v="3136"/>
    <x v="0"/>
    <x v="1"/>
    <s v="ST"/>
    <s v="BIT"/>
    <s v="COL"/>
    <n v="103829313"/>
    <n v="103829313"/>
    <n v="10194158"/>
    <n v="2016"/>
    <x v="0"/>
  </r>
  <r>
    <n v="3136"/>
    <x v="0"/>
    <x v="1"/>
    <s v="ST"/>
    <s v="SC"/>
    <s v="COL"/>
    <n v="0"/>
    <n v="0"/>
    <n v="0"/>
    <n v="2016"/>
    <x v="0"/>
  </r>
  <r>
    <n v="3138"/>
    <x v="0"/>
    <x v="1"/>
    <s v="ST"/>
    <s v="BIT"/>
    <s v="COL"/>
    <n v="1698876"/>
    <n v="1698876"/>
    <n v="162869.07"/>
    <n v="2016"/>
    <x v="0"/>
  </r>
  <r>
    <n v="3138"/>
    <x v="0"/>
    <x v="1"/>
    <s v="ST"/>
    <s v="SUB"/>
    <s v="COL"/>
    <n v="0"/>
    <n v="0"/>
    <n v="0"/>
    <n v="2016"/>
    <x v="0"/>
  </r>
  <r>
    <n v="3140"/>
    <x v="0"/>
    <x v="1"/>
    <s v="ST"/>
    <s v="BIT"/>
    <s v="COL"/>
    <n v="34418528"/>
    <n v="34418528"/>
    <n v="3122728"/>
    <n v="2016"/>
    <x v="0"/>
  </r>
  <r>
    <n v="3149"/>
    <x v="0"/>
    <x v="1"/>
    <s v="ST"/>
    <s v="BIT"/>
    <s v="COL"/>
    <n v="44361222"/>
    <n v="44361222"/>
    <n v="4355462.5"/>
    <n v="2016"/>
    <x v="0"/>
  </r>
  <r>
    <n v="3251"/>
    <x v="0"/>
    <x v="0"/>
    <s v="ST"/>
    <s v="BIT"/>
    <s v="COL"/>
    <n v="0"/>
    <n v="0"/>
    <n v="0"/>
    <n v="2016"/>
    <x v="0"/>
  </r>
  <r>
    <n v="3287"/>
    <x v="0"/>
    <x v="0"/>
    <s v="ST"/>
    <s v="BIT"/>
    <s v="COL"/>
    <n v="764224"/>
    <n v="764224"/>
    <n v="73047.581000000006"/>
    <n v="2016"/>
    <x v="0"/>
  </r>
  <r>
    <n v="3297"/>
    <x v="0"/>
    <x v="0"/>
    <s v="ST"/>
    <s v="BIT"/>
    <s v="COL"/>
    <n v="34355593"/>
    <n v="34355593"/>
    <n v="3375065.8"/>
    <n v="2016"/>
    <x v="0"/>
  </r>
  <r>
    <n v="3298"/>
    <x v="0"/>
    <x v="0"/>
    <s v="ST"/>
    <s v="BIT"/>
    <s v="COL"/>
    <n v="29209918"/>
    <n v="29209918"/>
    <n v="2979387.4"/>
    <n v="2016"/>
    <x v="0"/>
  </r>
  <r>
    <n v="3319"/>
    <x v="0"/>
    <x v="0"/>
    <s v="ST"/>
    <s v="BIT"/>
    <s v="COL"/>
    <n v="0"/>
    <n v="0"/>
    <n v="0"/>
    <n v="2016"/>
    <x v="0"/>
  </r>
  <r>
    <n v="3393"/>
    <x v="0"/>
    <x v="0"/>
    <s v="ST"/>
    <s v="BIT"/>
    <s v="COL"/>
    <n v="0"/>
    <n v="0"/>
    <n v="0"/>
    <n v="2016"/>
    <x v="0"/>
  </r>
  <r>
    <n v="3393"/>
    <x v="0"/>
    <x v="0"/>
    <s v="ST"/>
    <s v="SUB"/>
    <s v="COL"/>
    <n v="37110770"/>
    <n v="37110770"/>
    <n v="3462847.4"/>
    <n v="2016"/>
    <x v="0"/>
  </r>
  <r>
    <n v="3396"/>
    <x v="0"/>
    <x v="0"/>
    <s v="ST"/>
    <s v="BIT"/>
    <s v="COL"/>
    <n v="19220997"/>
    <n v="19220997"/>
    <n v="1950369.8"/>
    <n v="2016"/>
    <x v="0"/>
  </r>
  <r>
    <n v="3396"/>
    <x v="0"/>
    <x v="0"/>
    <s v="ST"/>
    <s v="SUB"/>
    <s v="COL"/>
    <n v="0"/>
    <n v="0"/>
    <n v="0"/>
    <n v="2016"/>
    <x v="0"/>
  </r>
  <r>
    <n v="3399"/>
    <x v="0"/>
    <x v="0"/>
    <s v="ST"/>
    <s v="BIT"/>
    <s v="COL"/>
    <n v="131683847"/>
    <n v="131683847"/>
    <n v="12836827"/>
    <n v="2016"/>
    <x v="0"/>
  </r>
  <r>
    <n v="3403"/>
    <x v="0"/>
    <x v="0"/>
    <s v="ST"/>
    <s v="BIT"/>
    <s v="COL"/>
    <n v="0"/>
    <n v="0"/>
    <n v="0"/>
    <n v="2016"/>
    <x v="0"/>
  </r>
  <r>
    <n v="3403"/>
    <x v="0"/>
    <x v="0"/>
    <s v="ST"/>
    <s v="SUB"/>
    <s v="COL"/>
    <n v="57805776"/>
    <n v="57805776"/>
    <n v="5418976.0999999996"/>
    <n v="2016"/>
    <x v="0"/>
  </r>
  <r>
    <n v="3406"/>
    <x v="1"/>
    <x v="0"/>
    <s v="ST"/>
    <s v="BIT"/>
    <s v="COL"/>
    <n v="0"/>
    <n v="0"/>
    <n v="0"/>
    <n v="2016"/>
    <x v="0"/>
  </r>
  <r>
    <n v="3406"/>
    <x v="1"/>
    <x v="0"/>
    <s v="ST"/>
    <s v="SUB"/>
    <s v="COL"/>
    <n v="25030666"/>
    <n v="17072360"/>
    <n v="1439833"/>
    <n v="2016"/>
    <x v="0"/>
  </r>
  <r>
    <n v="3407"/>
    <x v="0"/>
    <x v="0"/>
    <s v="ST"/>
    <s v="BIT"/>
    <s v="COL"/>
    <n v="26969447"/>
    <n v="26969447"/>
    <n v="2392030.2999999998"/>
    <n v="2016"/>
    <x v="0"/>
  </r>
  <r>
    <n v="3407"/>
    <x v="0"/>
    <x v="0"/>
    <s v="ST"/>
    <s v="SUB"/>
    <s v="COL"/>
    <n v="31430435"/>
    <n v="31430435"/>
    <n v="2791900.2"/>
    <n v="2016"/>
    <x v="0"/>
  </r>
  <r>
    <n v="3470"/>
    <x v="0"/>
    <x v="1"/>
    <s v="ST"/>
    <s v="SUB"/>
    <s v="COL"/>
    <n v="130196708"/>
    <n v="130196708"/>
    <n v="12244469"/>
    <n v="2016"/>
    <x v="0"/>
  </r>
  <r>
    <n v="3497"/>
    <x v="0"/>
    <x v="1"/>
    <s v="ST"/>
    <s v="LIG"/>
    <s v="COL"/>
    <n v="19326377"/>
    <n v="19326377"/>
    <n v="1671078.4"/>
    <n v="2016"/>
    <x v="1"/>
  </r>
  <r>
    <n v="3497"/>
    <x v="0"/>
    <x v="1"/>
    <s v="ST"/>
    <s v="SUB"/>
    <s v="COL"/>
    <n v="52893222"/>
    <n v="52893222"/>
    <n v="4583490.9000000004"/>
    <n v="2016"/>
    <x v="0"/>
  </r>
  <r>
    <n v="3775"/>
    <x v="0"/>
    <x v="0"/>
    <s v="ST"/>
    <s v="BIT"/>
    <s v="COL"/>
    <n v="0"/>
    <n v="0"/>
    <n v="0"/>
    <n v="2016"/>
    <x v="0"/>
  </r>
  <r>
    <n v="3796"/>
    <x v="0"/>
    <x v="0"/>
    <s v="ST"/>
    <s v="BIT"/>
    <s v="COL"/>
    <n v="0"/>
    <n v="0"/>
    <n v="0"/>
    <n v="2016"/>
    <x v="0"/>
  </r>
  <r>
    <n v="3797"/>
    <x v="0"/>
    <x v="0"/>
    <s v="ST"/>
    <s v="BIT"/>
    <s v="COL"/>
    <n v="64199487"/>
    <n v="64199487"/>
    <n v="6261860.2000000002"/>
    <n v="2016"/>
    <x v="0"/>
  </r>
  <r>
    <n v="3809"/>
    <x v="0"/>
    <x v="0"/>
    <s v="ST"/>
    <s v="BIT"/>
    <s v="COL"/>
    <n v="3854747"/>
    <n v="3854747"/>
    <n v="336196.36"/>
    <n v="2016"/>
    <x v="0"/>
  </r>
  <r>
    <n v="3845"/>
    <x v="0"/>
    <x v="1"/>
    <s v="ST"/>
    <s v="SUB"/>
    <s v="COL"/>
    <n v="50810462"/>
    <n v="50810462"/>
    <n v="4513836.3"/>
    <n v="2016"/>
    <x v="0"/>
  </r>
  <r>
    <n v="3935"/>
    <x v="0"/>
    <x v="0"/>
    <s v="ST"/>
    <s v="BIT"/>
    <s v="COL"/>
    <n v="142184556"/>
    <n v="142184556"/>
    <n v="14267587"/>
    <n v="2016"/>
    <x v="0"/>
  </r>
  <r>
    <n v="3936"/>
    <x v="0"/>
    <x v="0"/>
    <s v="ST"/>
    <s v="BIT"/>
    <s v="COL"/>
    <n v="0"/>
    <n v="0"/>
    <n v="0"/>
    <n v="2016"/>
    <x v="0"/>
  </r>
  <r>
    <n v="3943"/>
    <x v="0"/>
    <x v="0"/>
    <s v="ST"/>
    <s v="BIT"/>
    <s v="COL"/>
    <n v="69280698"/>
    <n v="69280698"/>
    <n v="6789849.0999999996"/>
    <n v="2016"/>
    <x v="0"/>
  </r>
  <r>
    <n v="3943"/>
    <x v="0"/>
    <x v="0"/>
    <s v="ST"/>
    <s v="SUB"/>
    <s v="COL"/>
    <n v="0"/>
    <n v="0"/>
    <n v="0"/>
    <n v="2016"/>
    <x v="0"/>
  </r>
  <r>
    <n v="3944"/>
    <x v="0"/>
    <x v="0"/>
    <s v="ST"/>
    <s v="BIT"/>
    <s v="COL"/>
    <n v="130888347"/>
    <n v="130888347"/>
    <n v="12858478"/>
    <n v="2016"/>
    <x v="0"/>
  </r>
  <r>
    <n v="3948"/>
    <x v="0"/>
    <x v="0"/>
    <s v="ST"/>
    <s v="BIT"/>
    <s v="COL"/>
    <n v="77714216"/>
    <n v="77714216"/>
    <n v="7661148.5"/>
    <n v="2016"/>
    <x v="0"/>
  </r>
  <r>
    <n v="3954"/>
    <x v="0"/>
    <x v="0"/>
    <s v="ST"/>
    <s v="BIT"/>
    <s v="COL"/>
    <n v="92142376"/>
    <n v="92142376"/>
    <n v="9010900.0999999996"/>
    <n v="2016"/>
    <x v="0"/>
  </r>
  <r>
    <n v="3982"/>
    <x v="0"/>
    <x v="0"/>
    <s v="ST"/>
    <s v="BIT"/>
    <s v="COL"/>
    <n v="0"/>
    <n v="0"/>
    <n v="0"/>
    <n v="2016"/>
    <x v="0"/>
  </r>
  <r>
    <n v="3982"/>
    <x v="0"/>
    <x v="0"/>
    <s v="ST"/>
    <s v="SUB"/>
    <s v="COL"/>
    <n v="129364"/>
    <n v="129364"/>
    <n v="8462.0380000000005"/>
    <n v="2016"/>
    <x v="0"/>
  </r>
  <r>
    <n v="4041"/>
    <x v="0"/>
    <x v="0"/>
    <s v="ST"/>
    <s v="SUB"/>
    <s v="COL"/>
    <n v="38848735"/>
    <n v="38848735"/>
    <n v="3830447.3"/>
    <n v="2016"/>
    <x v="0"/>
  </r>
  <r>
    <n v="4042"/>
    <x v="1"/>
    <x v="0"/>
    <s v="ST"/>
    <s v="BIT"/>
    <s v="COL"/>
    <n v="0"/>
    <n v="0"/>
    <n v="0"/>
    <n v="2016"/>
    <x v="0"/>
  </r>
  <r>
    <n v="4050"/>
    <x v="0"/>
    <x v="0"/>
    <s v="ST"/>
    <s v="SUB"/>
    <s v="COL"/>
    <n v="36355744"/>
    <n v="36355744"/>
    <n v="3448910"/>
    <n v="2016"/>
    <x v="0"/>
  </r>
  <r>
    <n v="4072"/>
    <x v="0"/>
    <x v="0"/>
    <s v="ST"/>
    <s v="SUB"/>
    <s v="COL"/>
    <n v="3549413"/>
    <n v="3549413"/>
    <n v="315787.73"/>
    <n v="2016"/>
    <x v="0"/>
  </r>
  <r>
    <n v="4078"/>
    <x v="0"/>
    <x v="0"/>
    <s v="ST"/>
    <s v="SUB"/>
    <s v="COL"/>
    <n v="36962921"/>
    <n v="36962921"/>
    <n v="3756559.5"/>
    <n v="2016"/>
    <x v="0"/>
  </r>
  <r>
    <n v="4125"/>
    <x v="1"/>
    <x v="0"/>
    <s v="ST"/>
    <s v="BIT"/>
    <s v="COL"/>
    <n v="241788"/>
    <n v="231732"/>
    <n v="17381.794999999998"/>
    <n v="2016"/>
    <x v="0"/>
  </r>
  <r>
    <n v="4125"/>
    <x v="1"/>
    <x v="0"/>
    <s v="ST"/>
    <s v="SUB"/>
    <s v="COL"/>
    <n v="0"/>
    <n v="0"/>
    <n v="0"/>
    <n v="2016"/>
    <x v="0"/>
  </r>
  <r>
    <n v="4143"/>
    <x v="0"/>
    <x v="0"/>
    <s v="ST"/>
    <s v="BIT"/>
    <s v="COL"/>
    <n v="0"/>
    <n v="0"/>
    <n v="0"/>
    <n v="2016"/>
    <x v="0"/>
  </r>
  <r>
    <n v="4143"/>
    <x v="0"/>
    <x v="0"/>
    <s v="ST"/>
    <s v="SUB"/>
    <s v="COL"/>
    <n v="10006211"/>
    <n v="10006211"/>
    <n v="911151.22"/>
    <n v="2016"/>
    <x v="0"/>
  </r>
  <r>
    <n v="4158"/>
    <x v="0"/>
    <x v="0"/>
    <s v="ST"/>
    <s v="SUB"/>
    <s v="COL"/>
    <n v="57222834"/>
    <n v="57222834"/>
    <n v="5080593.3"/>
    <n v="2016"/>
    <x v="0"/>
  </r>
  <r>
    <n v="4162"/>
    <x v="0"/>
    <x v="0"/>
    <s v="ST"/>
    <s v="SUB"/>
    <s v="COL"/>
    <n v="53143668"/>
    <n v="53143668"/>
    <n v="4869761.7"/>
    <n v="2016"/>
    <x v="0"/>
  </r>
  <r>
    <n v="4271"/>
    <x v="0"/>
    <x v="0"/>
    <s v="ST"/>
    <s v="SUB"/>
    <s v="COL"/>
    <n v="20066108"/>
    <n v="20066108"/>
    <n v="1784010.1"/>
    <n v="2016"/>
    <x v="0"/>
  </r>
  <r>
    <n v="4941"/>
    <x v="0"/>
    <x v="0"/>
    <s v="ST"/>
    <s v="BIT"/>
    <s v="COL"/>
    <n v="125326794"/>
    <n v="125326794"/>
    <n v="12032140"/>
    <n v="2016"/>
    <x v="0"/>
  </r>
  <r>
    <n v="6002"/>
    <x v="0"/>
    <x v="0"/>
    <s v="ST"/>
    <s v="SUB"/>
    <s v="COL"/>
    <n v="179087692"/>
    <n v="179087692"/>
    <n v="17915695"/>
    <n v="2016"/>
    <x v="0"/>
  </r>
  <r>
    <n v="6004"/>
    <x v="0"/>
    <x v="1"/>
    <s v="ST"/>
    <s v="BIT"/>
    <s v="COL"/>
    <n v="71671912"/>
    <n v="71671912"/>
    <n v="6865865"/>
    <n v="2016"/>
    <x v="0"/>
  </r>
  <r>
    <n v="6009"/>
    <x v="0"/>
    <x v="0"/>
    <s v="ST"/>
    <s v="SUB"/>
    <s v="COL"/>
    <n v="59859832"/>
    <n v="59859832"/>
    <n v="5684733.4000000004"/>
    <n v="2016"/>
    <x v="0"/>
  </r>
  <r>
    <n v="6016"/>
    <x v="0"/>
    <x v="1"/>
    <s v="ST"/>
    <s v="BIT"/>
    <s v="COL"/>
    <n v="0"/>
    <n v="0"/>
    <n v="0"/>
    <n v="2016"/>
    <x v="0"/>
  </r>
  <r>
    <n v="6016"/>
    <x v="0"/>
    <x v="1"/>
    <s v="ST"/>
    <s v="SUB"/>
    <s v="COL"/>
    <n v="22652384"/>
    <n v="22652384"/>
    <n v="2101065.4"/>
    <n v="2016"/>
    <x v="0"/>
  </r>
  <r>
    <n v="6017"/>
    <x v="0"/>
    <x v="1"/>
    <s v="ST"/>
    <s v="BIT"/>
    <s v="COL"/>
    <n v="0"/>
    <n v="0"/>
    <n v="0"/>
    <n v="2016"/>
    <x v="0"/>
  </r>
  <r>
    <n v="6017"/>
    <x v="0"/>
    <x v="1"/>
    <s v="ST"/>
    <s v="SUB"/>
    <s v="COL"/>
    <n v="36509760"/>
    <n v="36509760"/>
    <n v="3320361"/>
    <n v="2016"/>
    <x v="0"/>
  </r>
  <r>
    <n v="6018"/>
    <x v="0"/>
    <x v="0"/>
    <s v="ST"/>
    <s v="BIT"/>
    <s v="COL"/>
    <n v="39912783"/>
    <n v="39912783"/>
    <n v="3661504"/>
    <n v="2016"/>
    <x v="0"/>
  </r>
  <r>
    <n v="6019"/>
    <x v="0"/>
    <x v="1"/>
    <s v="ST"/>
    <s v="BIT"/>
    <s v="COL"/>
    <n v="53293785"/>
    <n v="53293785"/>
    <n v="5419555.5999999996"/>
    <n v="2016"/>
    <x v="0"/>
  </r>
  <r>
    <n v="6021"/>
    <x v="0"/>
    <x v="0"/>
    <s v="ST"/>
    <s v="SUB"/>
    <s v="COL"/>
    <n v="84278835"/>
    <n v="84278835"/>
    <n v="8295737.4000000004"/>
    <n v="2016"/>
    <x v="0"/>
  </r>
  <r>
    <n v="6030"/>
    <x v="1"/>
    <x v="0"/>
    <s v="ST"/>
    <s v="LIG"/>
    <s v="COL"/>
    <n v="85474034"/>
    <n v="85474034"/>
    <n v="8100440.5"/>
    <n v="2016"/>
    <x v="1"/>
  </r>
  <r>
    <n v="6030"/>
    <x v="1"/>
    <x v="0"/>
    <s v="ST"/>
    <s v="RC"/>
    <s v="COL"/>
    <n v="0"/>
    <n v="0"/>
    <n v="0"/>
    <n v="2016"/>
    <x v="0"/>
  </r>
  <r>
    <n v="6031"/>
    <x v="0"/>
    <x v="0"/>
    <s v="ST"/>
    <s v="BIT"/>
    <s v="COL"/>
    <n v="35807837"/>
    <n v="35807837"/>
    <n v="3353409.5"/>
    <n v="2016"/>
    <x v="0"/>
  </r>
  <r>
    <n v="6034"/>
    <x v="0"/>
    <x v="0"/>
    <s v="ST"/>
    <s v="SUB"/>
    <s v="COL"/>
    <n v="66554906"/>
    <n v="66554906"/>
    <n v="6486420.9000000004"/>
    <n v="2016"/>
    <x v="0"/>
  </r>
  <r>
    <n v="6041"/>
    <x v="1"/>
    <x v="0"/>
    <s v="ST"/>
    <s v="BIT"/>
    <s v="COL"/>
    <n v="89666772"/>
    <n v="89666772"/>
    <n v="8494317"/>
    <n v="2016"/>
    <x v="0"/>
  </r>
  <r>
    <n v="6052"/>
    <x v="0"/>
    <x v="0"/>
    <s v="ST"/>
    <s v="BIT"/>
    <s v="COL"/>
    <n v="46569447"/>
    <n v="46569447"/>
    <n v="4655583.7"/>
    <n v="2016"/>
    <x v="0"/>
  </r>
  <r>
    <n v="6055"/>
    <x v="0"/>
    <x v="1"/>
    <s v="ST"/>
    <s v="SUB"/>
    <s v="COL"/>
    <n v="44509777"/>
    <n v="44509777"/>
    <n v="3951852.6"/>
    <n v="2016"/>
    <x v="0"/>
  </r>
  <r>
    <n v="6061"/>
    <x v="0"/>
    <x v="0"/>
    <s v="ST"/>
    <s v="BIT"/>
    <s v="COL"/>
    <n v="4405706"/>
    <n v="4405706"/>
    <n v="387987.63"/>
    <n v="2016"/>
    <x v="0"/>
  </r>
  <r>
    <n v="6064"/>
    <x v="0"/>
    <x v="0"/>
    <s v="ST"/>
    <s v="SUB"/>
    <s v="COL"/>
    <n v="7131060"/>
    <n v="7131060"/>
    <n v="587388.16000000003"/>
    <n v="2016"/>
    <x v="0"/>
  </r>
  <r>
    <n v="6065"/>
    <x v="0"/>
    <x v="0"/>
    <s v="ST"/>
    <s v="SUB"/>
    <s v="COL"/>
    <n v="92846910"/>
    <n v="92846910"/>
    <n v="9738811.0999999996"/>
    <n v="2016"/>
    <x v="0"/>
  </r>
  <r>
    <n v="6068"/>
    <x v="0"/>
    <x v="0"/>
    <s v="ST"/>
    <s v="SUB"/>
    <s v="COL"/>
    <n v="108543329"/>
    <n v="108543329"/>
    <n v="9840165.5999999996"/>
    <n v="2016"/>
    <x v="0"/>
  </r>
  <r>
    <n v="6071"/>
    <x v="0"/>
    <x v="0"/>
    <s v="ST"/>
    <s v="BIT"/>
    <s v="COL"/>
    <n v="66808405"/>
    <n v="66808405"/>
    <n v="6749236.5999999996"/>
    <n v="2016"/>
    <x v="0"/>
  </r>
  <r>
    <n v="6071"/>
    <x v="0"/>
    <x v="0"/>
    <s v="ST"/>
    <s v="SUB"/>
    <s v="COL"/>
    <n v="9057256"/>
    <n v="9057256"/>
    <n v="929608.66"/>
    <n v="2016"/>
    <x v="0"/>
  </r>
  <r>
    <n v="6073"/>
    <x v="0"/>
    <x v="0"/>
    <s v="ST"/>
    <s v="BIT"/>
    <s v="COL"/>
    <n v="10624172"/>
    <n v="10624172"/>
    <n v="890981.38"/>
    <n v="2016"/>
    <x v="0"/>
  </r>
  <r>
    <n v="6073"/>
    <x v="0"/>
    <x v="0"/>
    <s v="ST"/>
    <s v="SUB"/>
    <s v="COL"/>
    <n v="13990605"/>
    <n v="13990605"/>
    <n v="1167941.8"/>
    <n v="2016"/>
    <x v="0"/>
  </r>
  <r>
    <n v="6076"/>
    <x v="0"/>
    <x v="1"/>
    <s v="ST"/>
    <s v="SUB"/>
    <s v="COL"/>
    <n v="145132820"/>
    <n v="145132820"/>
    <n v="13342713"/>
    <n v="2016"/>
    <x v="0"/>
  </r>
  <r>
    <n v="6077"/>
    <x v="0"/>
    <x v="0"/>
    <s v="ST"/>
    <s v="SUB"/>
    <s v="COL"/>
    <n v="77670902"/>
    <n v="77670902"/>
    <n v="7752827"/>
    <n v="2016"/>
    <x v="0"/>
  </r>
  <r>
    <n v="6082"/>
    <x v="0"/>
    <x v="1"/>
    <s v="ST"/>
    <s v="BIT"/>
    <s v="COL"/>
    <n v="6669443"/>
    <n v="6669443"/>
    <n v="619855.04"/>
    <n v="2016"/>
    <x v="0"/>
  </r>
  <r>
    <n v="6082"/>
    <x v="0"/>
    <x v="1"/>
    <s v="ST"/>
    <s v="SUB"/>
    <s v="COL"/>
    <n v="0"/>
    <n v="0"/>
    <n v="0"/>
    <n v="2016"/>
    <x v="0"/>
  </r>
  <r>
    <n v="6085"/>
    <x v="0"/>
    <x v="0"/>
    <s v="ST"/>
    <s v="BIT"/>
    <s v="COL"/>
    <n v="35653851"/>
    <n v="35653851"/>
    <n v="3055933.1"/>
    <n v="2016"/>
    <x v="0"/>
  </r>
  <r>
    <n v="6085"/>
    <x v="0"/>
    <x v="0"/>
    <s v="ST"/>
    <s v="SUB"/>
    <s v="COL"/>
    <n v="15774449"/>
    <n v="15774449"/>
    <n v="1343459"/>
    <n v="2016"/>
    <x v="0"/>
  </r>
  <r>
    <n v="6090"/>
    <x v="1"/>
    <x v="0"/>
    <s v="ST"/>
    <s v="SUB"/>
    <s v="COL"/>
    <n v="122180752"/>
    <n v="122180752"/>
    <n v="11756306"/>
    <n v="2016"/>
    <x v="0"/>
  </r>
  <r>
    <n v="6094"/>
    <x v="0"/>
    <x v="1"/>
    <s v="ST"/>
    <s v="BIT"/>
    <s v="COL"/>
    <n v="118403061"/>
    <n v="118403061"/>
    <n v="11551355"/>
    <n v="2016"/>
    <x v="0"/>
  </r>
  <r>
    <n v="6094"/>
    <x v="0"/>
    <x v="1"/>
    <s v="ST"/>
    <s v="SUB"/>
    <s v="COL"/>
    <n v="0"/>
    <n v="0"/>
    <n v="0"/>
    <n v="2016"/>
    <x v="0"/>
  </r>
  <r>
    <n v="6095"/>
    <x v="0"/>
    <x v="0"/>
    <s v="ST"/>
    <s v="SUB"/>
    <s v="COL"/>
    <n v="43444415"/>
    <n v="43444415"/>
    <n v="4059718.2"/>
    <n v="2016"/>
    <x v="0"/>
  </r>
  <r>
    <n v="6096"/>
    <x v="0"/>
    <x v="0"/>
    <s v="ST"/>
    <s v="SUB"/>
    <s v="COL"/>
    <n v="90146449"/>
    <n v="90146449"/>
    <n v="9072625.5"/>
    <n v="2016"/>
    <x v="0"/>
  </r>
  <r>
    <n v="6098"/>
    <x v="1"/>
    <x v="0"/>
    <s v="ST"/>
    <s v="SUB"/>
    <s v="COL"/>
    <n v="23191988"/>
    <n v="23191988"/>
    <n v="2082680.5"/>
    <n v="2016"/>
    <x v="0"/>
  </r>
  <r>
    <n v="6101"/>
    <x v="0"/>
    <x v="0"/>
    <s v="ST"/>
    <s v="SUB"/>
    <s v="COL"/>
    <n v="25092667"/>
    <n v="25092667"/>
    <n v="2054919.8"/>
    <n v="2016"/>
    <x v="0"/>
  </r>
  <r>
    <n v="6106"/>
    <x v="0"/>
    <x v="0"/>
    <s v="ST"/>
    <s v="SUB"/>
    <s v="COL"/>
    <n v="19439701"/>
    <n v="19439701"/>
    <n v="1898202.1"/>
    <n v="2016"/>
    <x v="0"/>
  </r>
  <r>
    <n v="6113"/>
    <x v="0"/>
    <x v="0"/>
    <s v="ST"/>
    <s v="BIT"/>
    <s v="COL"/>
    <n v="173438996"/>
    <n v="173438996"/>
    <n v="16646015"/>
    <n v="2016"/>
    <x v="0"/>
  </r>
  <r>
    <n v="6124"/>
    <x v="0"/>
    <x v="0"/>
    <s v="ST"/>
    <s v="BIT"/>
    <s v="COL"/>
    <n v="0"/>
    <n v="0"/>
    <n v="0"/>
    <n v="2016"/>
    <x v="0"/>
  </r>
  <r>
    <n v="6124"/>
    <x v="0"/>
    <x v="0"/>
    <s v="ST"/>
    <s v="SUB"/>
    <s v="COL"/>
    <n v="475660"/>
    <n v="475660"/>
    <n v="20541.524000000001"/>
    <n v="2016"/>
    <x v="0"/>
  </r>
  <r>
    <n v="6136"/>
    <x v="0"/>
    <x v="0"/>
    <s v="ST"/>
    <s v="SUB"/>
    <s v="COL"/>
    <n v="17787199"/>
    <n v="17787199"/>
    <n v="1655042.7"/>
    <n v="2016"/>
    <x v="0"/>
  </r>
  <r>
    <n v="6137"/>
    <x v="0"/>
    <x v="0"/>
    <s v="ST"/>
    <s v="BIT"/>
    <s v="COL"/>
    <n v="23584724"/>
    <n v="23584724"/>
    <n v="2090335.9"/>
    <n v="2016"/>
    <x v="0"/>
  </r>
  <r>
    <n v="6138"/>
    <x v="0"/>
    <x v="0"/>
    <s v="ST"/>
    <s v="SUB"/>
    <s v="COL"/>
    <n v="21830361"/>
    <n v="21830361"/>
    <n v="2035318.6"/>
    <n v="2016"/>
    <x v="0"/>
  </r>
  <r>
    <n v="6139"/>
    <x v="0"/>
    <x v="0"/>
    <s v="ST"/>
    <s v="SUB"/>
    <s v="COL"/>
    <n v="46051103"/>
    <n v="46051103"/>
    <n v="4474821.3"/>
    <n v="2016"/>
    <x v="0"/>
  </r>
  <r>
    <n v="6146"/>
    <x v="0"/>
    <x v="1"/>
    <s v="ST"/>
    <s v="LIG"/>
    <s v="COL"/>
    <n v="89538322"/>
    <n v="89538322"/>
    <n v="7595946.7999999998"/>
    <n v="2016"/>
    <x v="1"/>
  </r>
  <r>
    <n v="6146"/>
    <x v="0"/>
    <x v="1"/>
    <s v="ST"/>
    <s v="SUB"/>
    <s v="COL"/>
    <n v="42303528"/>
    <n v="42303528"/>
    <n v="3638051.4"/>
    <n v="2016"/>
    <x v="0"/>
  </r>
  <r>
    <n v="6147"/>
    <x v="0"/>
    <x v="1"/>
    <s v="ST"/>
    <s v="LIG"/>
    <s v="COL"/>
    <n v="3744482"/>
    <n v="3744482"/>
    <n v="325292.89"/>
    <n v="2016"/>
    <x v="1"/>
  </r>
  <r>
    <n v="6147"/>
    <x v="0"/>
    <x v="1"/>
    <s v="ST"/>
    <s v="SUB"/>
    <s v="COL"/>
    <n v="82001777"/>
    <n v="82001777"/>
    <n v="7189635"/>
    <n v="2016"/>
    <x v="0"/>
  </r>
  <r>
    <n v="6155"/>
    <x v="0"/>
    <x v="0"/>
    <s v="ST"/>
    <s v="SUB"/>
    <s v="COL"/>
    <n v="66672587"/>
    <n v="66672587"/>
    <n v="6397130.7000000002"/>
    <n v="2016"/>
    <x v="0"/>
  </r>
  <r>
    <n v="6165"/>
    <x v="0"/>
    <x v="0"/>
    <s v="ST"/>
    <s v="BIT"/>
    <s v="COL"/>
    <n v="83901186"/>
    <n v="83901186"/>
    <n v="8151925.2000000002"/>
    <n v="2016"/>
    <x v="0"/>
  </r>
  <r>
    <n v="6166"/>
    <x v="0"/>
    <x v="0"/>
    <s v="ST"/>
    <s v="BIT"/>
    <s v="COL"/>
    <n v="15050239"/>
    <n v="15050239"/>
    <n v="1472216.1"/>
    <n v="2016"/>
    <x v="0"/>
  </r>
  <r>
    <n v="6166"/>
    <x v="0"/>
    <x v="0"/>
    <s v="ST"/>
    <s v="SUB"/>
    <s v="COL"/>
    <n v="102857735"/>
    <n v="102857735"/>
    <n v="10061030"/>
    <n v="2016"/>
    <x v="0"/>
  </r>
  <r>
    <n v="6170"/>
    <x v="0"/>
    <x v="0"/>
    <s v="ST"/>
    <s v="SUB"/>
    <s v="COL"/>
    <n v="67102382"/>
    <n v="67102382"/>
    <n v="6068014.5999999996"/>
    <n v="2016"/>
    <x v="0"/>
  </r>
  <r>
    <n v="6177"/>
    <x v="0"/>
    <x v="0"/>
    <s v="ST"/>
    <s v="SUB"/>
    <s v="COL"/>
    <n v="52025943"/>
    <n v="52025943"/>
    <n v="4917135.3"/>
    <n v="2016"/>
    <x v="0"/>
  </r>
  <r>
    <n v="6178"/>
    <x v="0"/>
    <x v="1"/>
    <s v="ST"/>
    <s v="SUB"/>
    <s v="COL"/>
    <n v="31447070"/>
    <n v="31447070"/>
    <n v="3119742.5"/>
    <n v="2016"/>
    <x v="0"/>
  </r>
  <r>
    <n v="6179"/>
    <x v="0"/>
    <x v="0"/>
    <s v="ST"/>
    <s v="SUB"/>
    <s v="COL"/>
    <n v="107384680"/>
    <n v="107384680"/>
    <n v="10132029"/>
    <n v="2016"/>
    <x v="0"/>
  </r>
  <r>
    <n v="6180"/>
    <x v="0"/>
    <x v="1"/>
    <s v="ST"/>
    <s v="LIG"/>
    <s v="COL"/>
    <n v="130395407"/>
    <n v="130395407"/>
    <n v="12127973"/>
    <n v="2016"/>
    <x v="1"/>
  </r>
  <r>
    <n v="6181"/>
    <x v="0"/>
    <x v="0"/>
    <s v="ST"/>
    <s v="SUB"/>
    <s v="COL"/>
    <n v="27096076"/>
    <n v="27096076"/>
    <n v="2423893.7999999998"/>
    <n v="2016"/>
    <x v="0"/>
  </r>
  <r>
    <n v="6183"/>
    <x v="0"/>
    <x v="0"/>
    <s v="ST"/>
    <s v="LIG"/>
    <s v="COL"/>
    <n v="30079419"/>
    <n v="30079419"/>
    <n v="2349214.4"/>
    <n v="2016"/>
    <x v="1"/>
  </r>
  <r>
    <n v="6190"/>
    <x v="0"/>
    <x v="0"/>
    <s v="ST"/>
    <s v="BIT"/>
    <s v="COL"/>
    <n v="6274597"/>
    <n v="6274597"/>
    <n v="606314.35"/>
    <n v="2016"/>
    <x v="0"/>
  </r>
  <r>
    <n v="6190"/>
    <x v="0"/>
    <x v="0"/>
    <s v="ST"/>
    <s v="LIG"/>
    <s v="COL"/>
    <n v="0"/>
    <n v="0"/>
    <n v="0"/>
    <n v="2016"/>
    <x v="1"/>
  </r>
  <r>
    <n v="6190"/>
    <x v="0"/>
    <x v="0"/>
    <s v="ST"/>
    <s v="SUB"/>
    <s v="COL"/>
    <n v="19743830"/>
    <n v="19743830"/>
    <n v="1885677.7"/>
    <n v="2016"/>
    <x v="0"/>
  </r>
  <r>
    <n v="6193"/>
    <x v="0"/>
    <x v="0"/>
    <s v="ST"/>
    <s v="SUB"/>
    <s v="COL"/>
    <n v="53746464"/>
    <n v="53746464"/>
    <n v="4994395.4000000004"/>
    <n v="2016"/>
    <x v="0"/>
  </r>
  <r>
    <n v="6194"/>
    <x v="0"/>
    <x v="0"/>
    <s v="ST"/>
    <s v="SUB"/>
    <s v="COL"/>
    <n v="58833589"/>
    <n v="58833589"/>
    <n v="5673947.5"/>
    <n v="2016"/>
    <x v="0"/>
  </r>
  <r>
    <n v="6195"/>
    <x v="0"/>
    <x v="0"/>
    <s v="ST"/>
    <s v="BIT"/>
    <s v="COL"/>
    <n v="0"/>
    <n v="0"/>
    <n v="0"/>
    <n v="2016"/>
    <x v="0"/>
  </r>
  <r>
    <n v="6195"/>
    <x v="0"/>
    <x v="0"/>
    <s v="ST"/>
    <s v="SUB"/>
    <s v="COL"/>
    <n v="20670128"/>
    <n v="20670128"/>
    <n v="2001198.6"/>
    <n v="2016"/>
    <x v="0"/>
  </r>
  <r>
    <n v="6204"/>
    <x v="0"/>
    <x v="0"/>
    <s v="ST"/>
    <s v="SUB"/>
    <s v="COL"/>
    <n v="104270382"/>
    <n v="104270382"/>
    <n v="10261386"/>
    <n v="2016"/>
    <x v="0"/>
  </r>
  <r>
    <n v="6213"/>
    <x v="0"/>
    <x v="0"/>
    <s v="ST"/>
    <s v="BIT"/>
    <s v="COL"/>
    <n v="63183486"/>
    <n v="63183486"/>
    <n v="6069341.2999999998"/>
    <n v="2016"/>
    <x v="0"/>
  </r>
  <r>
    <n v="6248"/>
    <x v="0"/>
    <x v="0"/>
    <s v="ST"/>
    <s v="SUB"/>
    <s v="COL"/>
    <n v="28714498"/>
    <n v="28714498"/>
    <n v="2696389.3"/>
    <n v="2016"/>
    <x v="0"/>
  </r>
  <r>
    <n v="6249"/>
    <x v="0"/>
    <x v="0"/>
    <s v="ST"/>
    <s v="BIT"/>
    <s v="COL"/>
    <n v="24104048"/>
    <n v="24104048"/>
    <n v="2186920.7999999998"/>
    <n v="2016"/>
    <x v="0"/>
  </r>
  <r>
    <n v="6250"/>
    <x v="0"/>
    <x v="0"/>
    <s v="ST"/>
    <s v="BIT"/>
    <s v="COL"/>
    <n v="21322841"/>
    <n v="21322841"/>
    <n v="1984691"/>
    <n v="2016"/>
    <x v="0"/>
  </r>
  <r>
    <n v="6254"/>
    <x v="0"/>
    <x v="0"/>
    <s v="ST"/>
    <s v="SUB"/>
    <s v="COL"/>
    <n v="38279871"/>
    <n v="38279871"/>
    <n v="3701737.6"/>
    <n v="2016"/>
    <x v="0"/>
  </r>
  <r>
    <n v="6257"/>
    <x v="0"/>
    <x v="0"/>
    <s v="ST"/>
    <s v="SUB"/>
    <s v="COL"/>
    <n v="174368717"/>
    <n v="174368717"/>
    <n v="16230691"/>
    <n v="2016"/>
    <x v="0"/>
  </r>
  <r>
    <n v="6264"/>
    <x v="0"/>
    <x v="0"/>
    <s v="ST"/>
    <s v="BIT"/>
    <s v="COL"/>
    <n v="77994384"/>
    <n v="77994384"/>
    <n v="7789289.2999999998"/>
    <n v="2016"/>
    <x v="0"/>
  </r>
  <r>
    <n v="6264"/>
    <x v="0"/>
    <x v="0"/>
    <s v="ST"/>
    <s v="SUB"/>
    <s v="COL"/>
    <n v="0"/>
    <n v="0"/>
    <n v="0"/>
    <n v="2016"/>
    <x v="0"/>
  </r>
  <r>
    <n v="6288"/>
    <x v="0"/>
    <x v="0"/>
    <s v="ST"/>
    <s v="LIG"/>
    <s v="COL"/>
    <n v="1784458"/>
    <n v="1784458"/>
    <n v="121355.52"/>
    <n v="2016"/>
    <x v="1"/>
  </r>
  <r>
    <n v="6469"/>
    <x v="0"/>
    <x v="0"/>
    <s v="ST"/>
    <s v="LIG"/>
    <s v="COL"/>
    <n v="67268980"/>
    <n v="67268980"/>
    <n v="5909627.5999999996"/>
    <n v="2016"/>
    <x v="1"/>
  </r>
  <r>
    <n v="6481"/>
    <x v="0"/>
    <x v="0"/>
    <s v="ST"/>
    <s v="BIT"/>
    <s v="COL"/>
    <n v="67952335"/>
    <n v="67952335"/>
    <n v="6932640.5999999996"/>
    <n v="2016"/>
    <x v="0"/>
  </r>
  <r>
    <n v="6481"/>
    <x v="0"/>
    <x v="0"/>
    <s v="ST"/>
    <s v="SUB"/>
    <s v="COL"/>
    <n v="14161700"/>
    <n v="14161700"/>
    <n v="1458330.4"/>
    <n v="2016"/>
    <x v="0"/>
  </r>
  <r>
    <n v="6639"/>
    <x v="0"/>
    <x v="0"/>
    <s v="ST"/>
    <s v="BIT"/>
    <s v="COL"/>
    <n v="23508792"/>
    <n v="23508792"/>
    <n v="2092403.3"/>
    <n v="2016"/>
    <x v="0"/>
  </r>
  <r>
    <n v="6641"/>
    <x v="0"/>
    <x v="0"/>
    <s v="ST"/>
    <s v="SUB"/>
    <s v="COL"/>
    <n v="81234326"/>
    <n v="81234326"/>
    <n v="7694609.4000000004"/>
    <n v="2016"/>
    <x v="0"/>
  </r>
  <r>
    <n v="6648"/>
    <x v="0"/>
    <x v="1"/>
    <s v="ST"/>
    <s v="LIG"/>
    <s v="COL"/>
    <n v="44478760"/>
    <n v="44478760"/>
    <n v="3945379.5"/>
    <n v="2016"/>
    <x v="1"/>
  </r>
  <r>
    <n v="6664"/>
    <x v="0"/>
    <x v="0"/>
    <s v="ST"/>
    <s v="SUB"/>
    <s v="COL"/>
    <n v="35547705"/>
    <n v="35547705"/>
    <n v="3345779.1"/>
    <n v="2016"/>
    <x v="0"/>
  </r>
  <r>
    <n v="6705"/>
    <x v="1"/>
    <x v="3"/>
    <s v="ST"/>
    <s v="BIT"/>
    <s v="COL"/>
    <n v="39571049"/>
    <n v="39571049"/>
    <n v="3420670"/>
    <n v="2016"/>
    <x v="0"/>
  </r>
  <r>
    <n v="6761"/>
    <x v="0"/>
    <x v="0"/>
    <s v="ST"/>
    <s v="SUB"/>
    <s v="COL"/>
    <n v="22417941"/>
    <n v="22417941"/>
    <n v="2217699"/>
    <n v="2016"/>
    <x v="0"/>
  </r>
  <r>
    <n v="6768"/>
    <x v="0"/>
    <x v="0"/>
    <s v="ST"/>
    <s v="SUB"/>
    <s v="COL"/>
    <n v="16748750"/>
    <n v="16748750"/>
    <n v="1533334.5"/>
    <n v="2016"/>
    <x v="0"/>
  </r>
  <r>
    <n v="6772"/>
    <x v="0"/>
    <x v="0"/>
    <s v="ST"/>
    <s v="SUB"/>
    <s v="COL"/>
    <n v="22752203"/>
    <n v="22752203"/>
    <n v="2054996.8"/>
    <n v="2016"/>
    <x v="0"/>
  </r>
  <r>
    <n v="6823"/>
    <x v="0"/>
    <x v="0"/>
    <s v="ST"/>
    <s v="BIT"/>
    <s v="COL"/>
    <n v="27727274"/>
    <n v="27727274"/>
    <n v="2609789"/>
    <n v="2016"/>
    <x v="0"/>
  </r>
  <r>
    <n v="7030"/>
    <x v="0"/>
    <x v="1"/>
    <s v="ST"/>
    <s v="LIG"/>
    <s v="COL"/>
    <n v="28580508"/>
    <n v="28580508"/>
    <n v="2462187.9"/>
    <n v="2016"/>
    <x v="1"/>
  </r>
  <r>
    <n v="7030"/>
    <x v="0"/>
    <x v="1"/>
    <s v="ST"/>
    <s v="SUB"/>
    <s v="COL"/>
    <n v="0"/>
    <n v="0"/>
    <n v="0"/>
    <n v="2016"/>
    <x v="0"/>
  </r>
  <r>
    <n v="7097"/>
    <x v="0"/>
    <x v="0"/>
    <s v="ST"/>
    <s v="SUB"/>
    <s v="COL"/>
    <n v="54734498"/>
    <n v="54734498"/>
    <n v="5431199.2999999998"/>
    <n v="2016"/>
    <x v="0"/>
  </r>
  <r>
    <n v="7210"/>
    <x v="0"/>
    <x v="0"/>
    <s v="ST"/>
    <s v="BIT"/>
    <s v="COL"/>
    <n v="18575031"/>
    <n v="18575031"/>
    <n v="1950475.9"/>
    <n v="2016"/>
    <x v="0"/>
  </r>
  <r>
    <n v="7213"/>
    <x v="0"/>
    <x v="0"/>
    <s v="ST"/>
    <s v="BIT"/>
    <s v="COL"/>
    <n v="54762819"/>
    <n v="54762819"/>
    <n v="5436986.5"/>
    <n v="2016"/>
    <x v="0"/>
  </r>
  <r>
    <n v="7343"/>
    <x v="1"/>
    <x v="0"/>
    <s v="ST"/>
    <s v="SUB"/>
    <s v="COL"/>
    <n v="28387653"/>
    <n v="28387653"/>
    <n v="2697149.7"/>
    <n v="2016"/>
    <x v="0"/>
  </r>
  <r>
    <n v="7737"/>
    <x v="1"/>
    <x v="0"/>
    <s v="ST"/>
    <s v="BIT"/>
    <s v="COL"/>
    <n v="4826918"/>
    <n v="2705510"/>
    <n v="216170.61"/>
    <n v="2016"/>
    <x v="0"/>
  </r>
  <r>
    <n v="7790"/>
    <x v="0"/>
    <x v="0"/>
    <s v="ST"/>
    <s v="BIT"/>
    <s v="COL"/>
    <n v="28663077"/>
    <n v="28663077"/>
    <n v="3058029.6"/>
    <n v="2016"/>
    <x v="0"/>
  </r>
  <r>
    <n v="7902"/>
    <x v="0"/>
    <x v="0"/>
    <s v="ST"/>
    <s v="LIG"/>
    <s v="COL"/>
    <n v="53156462"/>
    <n v="53156462"/>
    <n v="5081155.7"/>
    <n v="2016"/>
    <x v="1"/>
  </r>
  <r>
    <n v="7902"/>
    <x v="0"/>
    <x v="0"/>
    <s v="ST"/>
    <s v="SUB"/>
    <s v="COL"/>
    <n v="0"/>
    <n v="0"/>
    <n v="0"/>
    <n v="2016"/>
    <x v="0"/>
  </r>
  <r>
    <n v="8023"/>
    <x v="0"/>
    <x v="0"/>
    <s v="ST"/>
    <s v="BIT"/>
    <s v="COL"/>
    <n v="0"/>
    <n v="0"/>
    <n v="0"/>
    <n v="2016"/>
    <x v="0"/>
  </r>
  <r>
    <n v="8023"/>
    <x v="0"/>
    <x v="0"/>
    <s v="ST"/>
    <s v="SUB"/>
    <s v="COL"/>
    <n v="52447605"/>
    <n v="52447605"/>
    <n v="4967537.5999999996"/>
    <n v="2016"/>
    <x v="0"/>
  </r>
  <r>
    <n v="8042"/>
    <x v="0"/>
    <x v="0"/>
    <s v="ST"/>
    <s v="BIT"/>
    <s v="COL"/>
    <n v="98051144"/>
    <n v="98051144"/>
    <n v="10692464"/>
    <n v="2016"/>
    <x v="0"/>
  </r>
  <r>
    <n v="8066"/>
    <x v="0"/>
    <x v="0"/>
    <s v="ST"/>
    <s v="SUB"/>
    <s v="COL"/>
    <n v="121951046"/>
    <n v="121951046"/>
    <n v="11675692"/>
    <n v="2016"/>
    <x v="0"/>
  </r>
  <r>
    <n v="8069"/>
    <x v="0"/>
    <x v="0"/>
    <s v="ST"/>
    <s v="BIT"/>
    <s v="COL"/>
    <n v="56357640"/>
    <n v="56357640"/>
    <n v="5501847.2999999998"/>
    <n v="2016"/>
    <x v="0"/>
  </r>
  <r>
    <n v="8102"/>
    <x v="0"/>
    <x v="1"/>
    <s v="ST"/>
    <s v="BIT"/>
    <s v="COL"/>
    <n v="137559805"/>
    <n v="137559805"/>
    <n v="13923688"/>
    <n v="2016"/>
    <x v="0"/>
  </r>
  <r>
    <n v="8102"/>
    <x v="0"/>
    <x v="1"/>
    <s v="ST"/>
    <s v="SUB"/>
    <s v="COL"/>
    <n v="0"/>
    <n v="0"/>
    <n v="0"/>
    <n v="2016"/>
    <x v="0"/>
  </r>
  <r>
    <n v="8219"/>
    <x v="0"/>
    <x v="0"/>
    <s v="ST"/>
    <s v="BIT"/>
    <s v="COL"/>
    <n v="0"/>
    <n v="0"/>
    <n v="0"/>
    <n v="2016"/>
    <x v="0"/>
  </r>
  <r>
    <n v="8219"/>
    <x v="0"/>
    <x v="0"/>
    <s v="ST"/>
    <s v="SUB"/>
    <s v="COL"/>
    <n v="12589230"/>
    <n v="12589230"/>
    <n v="1202505.3"/>
    <n v="2016"/>
    <x v="0"/>
  </r>
  <r>
    <n v="8222"/>
    <x v="0"/>
    <x v="0"/>
    <s v="ST"/>
    <s v="LIG"/>
    <s v="COL"/>
    <n v="27764471"/>
    <n v="27764471"/>
    <n v="2437956.4"/>
    <n v="2016"/>
    <x v="1"/>
  </r>
  <r>
    <n v="8223"/>
    <x v="0"/>
    <x v="0"/>
    <s v="ST"/>
    <s v="SUB"/>
    <s v="COL"/>
    <n v="94367792"/>
    <n v="94367792"/>
    <n v="9116826.8000000007"/>
    <n v="2016"/>
    <x v="0"/>
  </r>
  <r>
    <n v="8224"/>
    <x v="0"/>
    <x v="0"/>
    <s v="ST"/>
    <s v="BIT"/>
    <s v="COL"/>
    <n v="6910990"/>
    <n v="6910990"/>
    <n v="617483.32999999996"/>
    <n v="2016"/>
    <x v="0"/>
  </r>
  <r>
    <n v="8224"/>
    <x v="0"/>
    <x v="0"/>
    <s v="ST"/>
    <s v="SUB"/>
    <s v="COL"/>
    <n v="3885412"/>
    <n v="3885412"/>
    <n v="345070.89"/>
    <n v="2016"/>
    <x v="0"/>
  </r>
  <r>
    <n v="8226"/>
    <x v="0"/>
    <x v="1"/>
    <s v="ST"/>
    <s v="BIT"/>
    <s v="COL"/>
    <n v="20807211"/>
    <n v="20807211"/>
    <n v="1935367.8"/>
    <n v="2016"/>
    <x v="0"/>
  </r>
  <r>
    <n v="8812"/>
    <x v="0"/>
    <x v="0"/>
    <s v="ST"/>
    <s v="BIT"/>
    <s v="COL"/>
    <n v="0"/>
    <n v="0"/>
    <n v="0"/>
    <n v="2016"/>
    <x v="0"/>
  </r>
  <r>
    <n v="8816"/>
    <x v="0"/>
    <x v="0"/>
    <s v="ST"/>
    <s v="BIT"/>
    <s v="COL"/>
    <n v="0"/>
    <n v="0"/>
    <n v="0"/>
    <n v="2016"/>
    <x v="0"/>
  </r>
  <r>
    <n v="8816"/>
    <x v="0"/>
    <x v="0"/>
    <s v="ST"/>
    <s v="SUB"/>
    <s v="COL"/>
    <n v="0"/>
    <n v="0"/>
    <n v="0"/>
    <n v="2016"/>
    <x v="0"/>
  </r>
  <r>
    <n v="8827"/>
    <x v="0"/>
    <x v="0"/>
    <s v="ST"/>
    <s v="BIT"/>
    <s v="COL"/>
    <n v="0"/>
    <n v="0"/>
    <n v="0"/>
    <n v="2016"/>
    <x v="0"/>
  </r>
  <r>
    <n v="8829"/>
    <x v="0"/>
    <x v="0"/>
    <s v="ST"/>
    <s v="BIT"/>
    <s v="COL"/>
    <n v="0"/>
    <n v="0"/>
    <n v="0"/>
    <n v="2016"/>
    <x v="0"/>
  </r>
  <r>
    <n v="8834"/>
    <x v="0"/>
    <x v="0"/>
    <s v="ST"/>
    <s v="BIT"/>
    <s v="COL"/>
    <n v="0"/>
    <n v="0"/>
    <n v="0"/>
    <n v="2016"/>
    <x v="0"/>
  </r>
  <r>
    <n v="8834"/>
    <x v="0"/>
    <x v="0"/>
    <s v="ST"/>
    <s v="SUB"/>
    <s v="COL"/>
    <n v="0"/>
    <n v="0"/>
    <n v="0"/>
    <n v="2016"/>
    <x v="0"/>
  </r>
  <r>
    <n v="8835"/>
    <x v="0"/>
    <x v="0"/>
    <s v="ST"/>
    <s v="BIT"/>
    <s v="COL"/>
    <n v="0"/>
    <n v="0"/>
    <n v="0"/>
    <n v="2016"/>
    <x v="0"/>
  </r>
  <r>
    <n v="8835"/>
    <x v="0"/>
    <x v="0"/>
    <s v="ST"/>
    <s v="SUB"/>
    <s v="COL"/>
    <n v="0"/>
    <n v="0"/>
    <n v="0"/>
    <n v="2016"/>
    <x v="0"/>
  </r>
  <r>
    <n v="8837"/>
    <x v="0"/>
    <x v="0"/>
    <s v="ST"/>
    <s v="BIT"/>
    <s v="COL"/>
    <n v="0"/>
    <n v="0"/>
    <n v="0"/>
    <n v="2016"/>
    <x v="0"/>
  </r>
  <r>
    <n v="8837"/>
    <x v="0"/>
    <x v="0"/>
    <s v="ST"/>
    <s v="SUB"/>
    <s v="COL"/>
    <n v="0"/>
    <n v="0"/>
    <n v="0"/>
    <n v="2016"/>
    <x v="0"/>
  </r>
  <r>
    <n v="8838"/>
    <x v="0"/>
    <x v="0"/>
    <s v="ST"/>
    <s v="BIT"/>
    <s v="COL"/>
    <n v="0"/>
    <n v="0"/>
    <n v="0"/>
    <n v="2016"/>
    <x v="0"/>
  </r>
  <r>
    <n v="8838"/>
    <x v="0"/>
    <x v="0"/>
    <s v="ST"/>
    <s v="SUB"/>
    <s v="COL"/>
    <n v="0"/>
    <n v="0"/>
    <n v="0"/>
    <n v="2016"/>
    <x v="0"/>
  </r>
  <r>
    <n v="8841"/>
    <x v="0"/>
    <x v="0"/>
    <s v="ST"/>
    <s v="BIT"/>
    <s v="COL"/>
    <n v="0"/>
    <n v="0"/>
    <n v="0"/>
    <n v="2016"/>
    <x v="0"/>
  </r>
  <r>
    <n v="8841"/>
    <x v="0"/>
    <x v="0"/>
    <s v="ST"/>
    <s v="SUB"/>
    <s v="COL"/>
    <n v="0"/>
    <n v="0"/>
    <n v="0"/>
    <n v="2016"/>
    <x v="0"/>
  </r>
  <r>
    <n v="8843"/>
    <x v="0"/>
    <x v="1"/>
    <s v="ST"/>
    <s v="BIT"/>
    <s v="COL"/>
    <n v="0"/>
    <n v="0"/>
    <n v="0"/>
    <n v="2016"/>
    <x v="0"/>
  </r>
  <r>
    <n v="8845"/>
    <x v="0"/>
    <x v="1"/>
    <s v="ST"/>
    <s v="BIT"/>
    <s v="COL"/>
    <n v="0"/>
    <n v="0"/>
    <n v="0"/>
    <n v="2016"/>
    <x v="0"/>
  </r>
  <r>
    <n v="8846"/>
    <x v="0"/>
    <x v="1"/>
    <s v="ST"/>
    <s v="BIT"/>
    <s v="COL"/>
    <n v="0"/>
    <n v="0"/>
    <n v="0"/>
    <n v="2016"/>
    <x v="0"/>
  </r>
  <r>
    <n v="8847"/>
    <x v="0"/>
    <x v="0"/>
    <s v="ST"/>
    <s v="BIT"/>
    <s v="COL"/>
    <n v="0"/>
    <n v="0"/>
    <n v="0"/>
    <n v="2016"/>
    <x v="0"/>
  </r>
  <r>
    <n v="8848"/>
    <x v="0"/>
    <x v="0"/>
    <s v="ST"/>
    <s v="BIT"/>
    <s v="COL"/>
    <n v="0"/>
    <n v="0"/>
    <n v="0"/>
    <n v="2016"/>
    <x v="0"/>
  </r>
  <r>
    <n v="8850"/>
    <x v="0"/>
    <x v="0"/>
    <s v="ST"/>
    <s v="BIT"/>
    <s v="COL"/>
    <n v="0"/>
    <n v="0"/>
    <n v="0"/>
    <n v="2016"/>
    <x v="0"/>
  </r>
  <r>
    <n v="8851"/>
    <x v="0"/>
    <x v="0"/>
    <s v="ST"/>
    <s v="BIT"/>
    <s v="COL"/>
    <n v="0"/>
    <n v="0"/>
    <n v="0"/>
    <n v="2016"/>
    <x v="0"/>
  </r>
  <r>
    <n v="8852"/>
    <x v="0"/>
    <x v="0"/>
    <s v="ST"/>
    <s v="BIT"/>
    <s v="COL"/>
    <n v="0"/>
    <n v="0"/>
    <n v="0"/>
    <n v="2016"/>
    <x v="0"/>
  </r>
  <r>
    <n v="8852"/>
    <x v="0"/>
    <x v="0"/>
    <s v="ST"/>
    <s v="SUB"/>
    <s v="COL"/>
    <n v="0"/>
    <n v="0"/>
    <n v="0"/>
    <n v="2016"/>
    <x v="0"/>
  </r>
  <r>
    <n v="8853"/>
    <x v="0"/>
    <x v="0"/>
    <s v="ST"/>
    <s v="BIT"/>
    <s v="COL"/>
    <n v="0"/>
    <n v="0"/>
    <n v="0"/>
    <n v="2016"/>
    <x v="0"/>
  </r>
  <r>
    <n v="8857"/>
    <x v="0"/>
    <x v="1"/>
    <s v="ST"/>
    <s v="BIT"/>
    <s v="COL"/>
    <n v="0"/>
    <n v="0"/>
    <n v="0"/>
    <n v="2016"/>
    <x v="0"/>
  </r>
  <r>
    <n v="8858"/>
    <x v="0"/>
    <x v="1"/>
    <s v="ST"/>
    <s v="SUB"/>
    <s v="COL"/>
    <n v="0"/>
    <n v="0"/>
    <n v="0"/>
    <n v="2016"/>
    <x v="0"/>
  </r>
  <r>
    <n v="8865"/>
    <x v="0"/>
    <x v="0"/>
    <s v="ST"/>
    <s v="BIT"/>
    <s v="COL"/>
    <n v="0"/>
    <n v="0"/>
    <n v="0"/>
    <n v="2016"/>
    <x v="0"/>
  </r>
  <r>
    <n v="8866"/>
    <x v="0"/>
    <x v="0"/>
    <s v="ST"/>
    <s v="BIT"/>
    <s v="COL"/>
    <n v="0"/>
    <n v="0"/>
    <n v="0"/>
    <n v="2016"/>
    <x v="0"/>
  </r>
  <r>
    <n v="8866"/>
    <x v="0"/>
    <x v="0"/>
    <s v="ST"/>
    <s v="SUB"/>
    <s v="COL"/>
    <n v="0"/>
    <n v="0"/>
    <n v="0"/>
    <n v="2016"/>
    <x v="0"/>
  </r>
  <r>
    <n v="8867"/>
    <x v="0"/>
    <x v="0"/>
    <s v="ST"/>
    <s v="BIT"/>
    <s v="COL"/>
    <n v="0"/>
    <n v="0"/>
    <n v="0"/>
    <n v="2016"/>
    <x v="0"/>
  </r>
  <r>
    <n v="8867"/>
    <x v="0"/>
    <x v="0"/>
    <s v="ST"/>
    <s v="SUB"/>
    <s v="COL"/>
    <n v="0"/>
    <n v="0"/>
    <n v="0"/>
    <n v="2016"/>
    <x v="0"/>
  </r>
  <r>
    <n v="8868"/>
    <x v="0"/>
    <x v="0"/>
    <s v="ST"/>
    <s v="BIT"/>
    <s v="COL"/>
    <n v="0"/>
    <n v="0"/>
    <n v="0"/>
    <n v="2016"/>
    <x v="0"/>
  </r>
  <r>
    <n v="8899"/>
    <x v="0"/>
    <x v="0"/>
    <s v="ST"/>
    <s v="BIT"/>
    <s v="COL"/>
    <n v="0"/>
    <n v="0"/>
    <n v="0"/>
    <n v="2016"/>
    <x v="0"/>
  </r>
  <r>
    <n v="8899"/>
    <x v="0"/>
    <x v="0"/>
    <s v="ST"/>
    <s v="SUB"/>
    <s v="COL"/>
    <n v="0"/>
    <n v="0"/>
    <n v="0"/>
    <n v="2016"/>
    <x v="0"/>
  </r>
  <r>
    <n v="10017"/>
    <x v="1"/>
    <x v="4"/>
    <s v="ST"/>
    <s v="BIT"/>
    <s v="COL"/>
    <n v="667350"/>
    <n v="108388"/>
    <n v="22500.857"/>
    <n v="2016"/>
    <x v="0"/>
  </r>
  <r>
    <n v="10025"/>
    <x v="1"/>
    <x v="4"/>
    <s v="ST"/>
    <s v="BIT"/>
    <s v="COL"/>
    <n v="7248198"/>
    <n v="1795545"/>
    <n v="333021.03000000003"/>
    <n v="2016"/>
    <x v="0"/>
  </r>
  <r>
    <n v="10043"/>
    <x v="1"/>
    <x v="3"/>
    <s v="ST"/>
    <s v="BIT"/>
    <s v="COL"/>
    <n v="6689245"/>
    <n v="5860270"/>
    <n v="540236.51"/>
    <n v="2016"/>
    <x v="0"/>
  </r>
  <r>
    <n v="10075"/>
    <x v="0"/>
    <x v="0"/>
    <s v="ST"/>
    <s v="BIT"/>
    <s v="COL"/>
    <n v="0"/>
    <n v="0"/>
    <n v="0"/>
    <n v="2016"/>
    <x v="0"/>
  </r>
  <r>
    <n v="10075"/>
    <x v="0"/>
    <x v="0"/>
    <s v="ST"/>
    <s v="SUB"/>
    <s v="COL"/>
    <n v="5918200"/>
    <n v="5918200"/>
    <n v="512168.54"/>
    <n v="2016"/>
    <x v="0"/>
  </r>
  <r>
    <n v="10151"/>
    <x v="0"/>
    <x v="1"/>
    <s v="ST"/>
    <s v="BIT"/>
    <s v="COL"/>
    <n v="0"/>
    <n v="0"/>
    <n v="0"/>
    <n v="2016"/>
    <x v="0"/>
  </r>
  <r>
    <n v="10186"/>
    <x v="1"/>
    <x v="4"/>
    <s v="ST"/>
    <s v="BIT"/>
    <s v="COL"/>
    <n v="0"/>
    <n v="0"/>
    <n v="0"/>
    <n v="2016"/>
    <x v="0"/>
  </r>
  <r>
    <n v="10208"/>
    <x v="1"/>
    <x v="4"/>
    <s v="ST"/>
    <s v="BIT"/>
    <s v="COL"/>
    <n v="329952"/>
    <n v="158149"/>
    <n v="11474.107"/>
    <n v="2016"/>
    <x v="0"/>
  </r>
  <r>
    <n v="10234"/>
    <x v="1"/>
    <x v="4"/>
    <s v="ST"/>
    <s v="BIT"/>
    <s v="COL"/>
    <n v="875939"/>
    <n v="258326"/>
    <n v="46666.915000000001"/>
    <n v="2016"/>
    <x v="0"/>
  </r>
  <r>
    <n v="10234"/>
    <x v="1"/>
    <x v="4"/>
    <s v="ST"/>
    <s v="SUB"/>
    <s v="COL"/>
    <n v="2540445"/>
    <n v="709608"/>
    <n v="128191.46"/>
    <n v="2016"/>
    <x v="0"/>
  </r>
  <r>
    <n v="10244"/>
    <x v="1"/>
    <x v="4"/>
    <s v="ST"/>
    <s v="BIT"/>
    <s v="COL"/>
    <n v="3459129"/>
    <n v="635128"/>
    <n v="99855.9"/>
    <n v="2016"/>
    <x v="0"/>
  </r>
  <r>
    <n v="10328"/>
    <x v="1"/>
    <x v="2"/>
    <s v="ST"/>
    <s v="BIT"/>
    <s v="COL"/>
    <n v="334308"/>
    <n v="87720"/>
    <n v="15393.704"/>
    <n v="2016"/>
    <x v="0"/>
  </r>
  <r>
    <n v="10360"/>
    <x v="1"/>
    <x v="4"/>
    <s v="ST"/>
    <s v="BIT"/>
    <s v="COL"/>
    <n v="2100967"/>
    <n v="443541"/>
    <n v="76092.684999999998"/>
    <n v="2016"/>
    <x v="0"/>
  </r>
  <r>
    <n v="10360"/>
    <x v="1"/>
    <x v="4"/>
    <s v="ST"/>
    <s v="SUB"/>
    <s v="COL"/>
    <n v="0"/>
    <n v="0"/>
    <n v="0"/>
    <n v="2016"/>
    <x v="0"/>
  </r>
  <r>
    <n v="10361"/>
    <x v="1"/>
    <x v="4"/>
    <s v="ST"/>
    <s v="BIT"/>
    <s v="COL"/>
    <n v="897321"/>
    <n v="199775"/>
    <n v="27403.903999999999"/>
    <n v="2016"/>
    <x v="0"/>
  </r>
  <r>
    <n v="10464"/>
    <x v="0"/>
    <x v="1"/>
    <s v="ST"/>
    <s v="BIT"/>
    <s v="COL"/>
    <n v="0"/>
    <n v="0"/>
    <n v="0"/>
    <n v="2016"/>
    <x v="0"/>
  </r>
  <r>
    <n v="10477"/>
    <x v="1"/>
    <x v="4"/>
    <s v="ST"/>
    <s v="SUB"/>
    <s v="COL"/>
    <n v="2584570"/>
    <n v="296560"/>
    <n v="54669.690999999999"/>
    <n v="2016"/>
    <x v="0"/>
  </r>
  <r>
    <n v="10495"/>
    <x v="1"/>
    <x v="3"/>
    <s v="ST"/>
    <s v="BIT"/>
    <s v="COL"/>
    <n v="1772830"/>
    <n v="310886"/>
    <n v="60311.705999999998"/>
    <n v="2016"/>
    <x v="0"/>
  </r>
  <r>
    <n v="10566"/>
    <x v="1"/>
    <x v="3"/>
    <s v="ST"/>
    <s v="BIT"/>
    <s v="COL"/>
    <n v="9567001"/>
    <n v="7390851"/>
    <n v="683024.69"/>
    <n v="2016"/>
    <x v="0"/>
  </r>
  <r>
    <n v="10671"/>
    <x v="1"/>
    <x v="3"/>
    <s v="ST"/>
    <s v="BIT"/>
    <s v="COL"/>
    <n v="11495450"/>
    <n v="11472951"/>
    <n v="972889.24"/>
    <n v="2016"/>
    <x v="0"/>
  </r>
  <r>
    <n v="10671"/>
    <x v="1"/>
    <x v="3"/>
    <s v="ST"/>
    <s v="SUB"/>
    <s v="COL"/>
    <n v="10786329"/>
    <n v="10769790"/>
    <n v="915265.9"/>
    <n v="2016"/>
    <x v="0"/>
  </r>
  <r>
    <n v="10672"/>
    <x v="1"/>
    <x v="3"/>
    <s v="ST"/>
    <s v="BIT"/>
    <s v="COL"/>
    <n v="1391100"/>
    <n v="930870"/>
    <n v="96828.899000000005"/>
    <n v="2016"/>
    <x v="0"/>
  </r>
  <r>
    <n v="10673"/>
    <x v="1"/>
    <x v="3"/>
    <s v="ST"/>
    <s v="BIT"/>
    <s v="COL"/>
    <n v="10286125"/>
    <n v="9658453"/>
    <n v="948452.33"/>
    <n v="2016"/>
    <x v="0"/>
  </r>
  <r>
    <n v="10673"/>
    <x v="1"/>
    <x v="3"/>
    <s v="ST"/>
    <s v="SUB"/>
    <s v="COL"/>
    <n v="5873663"/>
    <n v="5534782"/>
    <n v="543401.42000000004"/>
    <n v="2016"/>
    <x v="0"/>
  </r>
  <r>
    <n v="10678"/>
    <x v="1"/>
    <x v="3"/>
    <s v="ST"/>
    <s v="BIT"/>
    <s v="COL"/>
    <n v="11578360"/>
    <n v="10650664"/>
    <n v="981003.23"/>
    <n v="2016"/>
    <x v="0"/>
  </r>
  <r>
    <n v="10684"/>
    <x v="1"/>
    <x v="4"/>
    <s v="ST"/>
    <s v="BIT"/>
    <s v="COL"/>
    <n v="65072"/>
    <n v="7398"/>
    <n v="1405.2850000000001"/>
    <n v="2016"/>
    <x v="0"/>
  </r>
  <r>
    <n v="10684"/>
    <x v="1"/>
    <x v="4"/>
    <s v="ST"/>
    <s v="RC"/>
    <s v="COL"/>
    <n v="15016829"/>
    <n v="1662137"/>
    <n v="317470.53000000003"/>
    <n v="2016"/>
    <x v="0"/>
  </r>
  <r>
    <n v="10686"/>
    <x v="1"/>
    <x v="0"/>
    <s v="ST"/>
    <s v="SUB"/>
    <s v="COL"/>
    <n v="766419"/>
    <n v="351073"/>
    <n v="26639.415000000001"/>
    <n v="2016"/>
    <x v="0"/>
  </r>
  <r>
    <n v="10699"/>
    <x v="1"/>
    <x v="4"/>
    <s v="ST"/>
    <s v="BIT"/>
    <s v="COL"/>
    <n v="2034938"/>
    <n v="250058"/>
    <n v="27318.241999999998"/>
    <n v="2016"/>
    <x v="0"/>
  </r>
  <r>
    <n v="10771"/>
    <x v="0"/>
    <x v="0"/>
    <s v="ST"/>
    <s v="BIT"/>
    <s v="COL"/>
    <n v="0"/>
    <n v="0"/>
    <n v="0"/>
    <n v="2016"/>
    <x v="0"/>
  </r>
  <r>
    <n v="10773"/>
    <x v="0"/>
    <x v="0"/>
    <s v="ST"/>
    <s v="BIT"/>
    <s v="COL"/>
    <n v="0"/>
    <n v="0"/>
    <n v="0"/>
    <n v="2016"/>
    <x v="0"/>
  </r>
  <r>
    <n v="10774"/>
    <x v="1"/>
    <x v="0"/>
    <s v="ST"/>
    <s v="BIT"/>
    <s v="COL"/>
    <n v="0"/>
    <n v="0"/>
    <n v="0"/>
    <n v="2016"/>
    <x v="0"/>
  </r>
  <r>
    <n v="10864"/>
    <x v="1"/>
    <x v="4"/>
    <s v="ST"/>
    <s v="BIT"/>
    <s v="COL"/>
    <n v="7825044"/>
    <n v="1846139"/>
    <n v="297504"/>
    <n v="2016"/>
    <x v="0"/>
  </r>
  <r>
    <n v="10864"/>
    <x v="1"/>
    <x v="4"/>
    <s v="ST"/>
    <s v="SUB"/>
    <s v="COL"/>
    <n v="15173064"/>
    <n v="3597162"/>
    <n v="579194.35"/>
    <n v="2016"/>
    <x v="0"/>
  </r>
  <r>
    <n v="10865"/>
    <x v="1"/>
    <x v="4"/>
    <s v="ST"/>
    <s v="BIT"/>
    <s v="COL"/>
    <n v="23971736"/>
    <n v="5720974"/>
    <n v="718851.82"/>
    <n v="2016"/>
    <x v="0"/>
  </r>
  <r>
    <n v="10865"/>
    <x v="1"/>
    <x v="4"/>
    <s v="ST"/>
    <s v="SUB"/>
    <s v="COL"/>
    <n v="10798078"/>
    <n v="2588412"/>
    <n v="325120.53999999998"/>
    <n v="2016"/>
    <x v="0"/>
  </r>
  <r>
    <n v="50088"/>
    <x v="1"/>
    <x v="2"/>
    <s v="ST"/>
    <s v="BIT"/>
    <s v="COL"/>
    <n v="402057"/>
    <n v="50936"/>
    <n v="7409.91"/>
    <n v="2016"/>
    <x v="0"/>
  </r>
  <r>
    <n v="50184"/>
    <x v="1"/>
    <x v="4"/>
    <s v="ST"/>
    <s v="BIT"/>
    <s v="COL"/>
    <n v="0"/>
    <n v="0"/>
    <n v="0"/>
    <n v="2016"/>
    <x v="0"/>
  </r>
  <r>
    <n v="50187"/>
    <x v="1"/>
    <x v="4"/>
    <s v="ST"/>
    <s v="SUB"/>
    <s v="COL"/>
    <n v="1809142"/>
    <n v="160211"/>
    <n v="32999.188999999998"/>
    <n v="2016"/>
    <x v="0"/>
  </r>
  <r>
    <n v="50189"/>
    <x v="1"/>
    <x v="4"/>
    <s v="ST"/>
    <s v="ANT"/>
    <s v="COL"/>
    <n v="0"/>
    <n v="0"/>
    <n v="0"/>
    <n v="2016"/>
    <x v="0"/>
  </r>
  <r>
    <n v="50189"/>
    <x v="1"/>
    <x v="4"/>
    <s v="ST"/>
    <s v="BIT"/>
    <s v="COL"/>
    <n v="0"/>
    <n v="0"/>
    <n v="0"/>
    <n v="2016"/>
    <x v="0"/>
  </r>
  <r>
    <n v="50191"/>
    <x v="1"/>
    <x v="4"/>
    <s v="ST"/>
    <s v="ANT"/>
    <s v="COL"/>
    <n v="0"/>
    <n v="0"/>
    <n v="0"/>
    <n v="2016"/>
    <x v="0"/>
  </r>
  <r>
    <n v="50240"/>
    <x v="1"/>
    <x v="2"/>
    <s v="ST"/>
    <s v="BIT"/>
    <s v="COL"/>
    <n v="1017782"/>
    <n v="230329"/>
    <n v="37248.284"/>
    <n v="2016"/>
    <x v="0"/>
  </r>
  <r>
    <n v="50250"/>
    <x v="1"/>
    <x v="4"/>
    <s v="ST"/>
    <s v="BIT"/>
    <s v="COL"/>
    <n v="762"/>
    <n v="105"/>
    <n v="20.757999999999999"/>
    <n v="2016"/>
    <x v="0"/>
  </r>
  <r>
    <n v="50282"/>
    <x v="1"/>
    <x v="4"/>
    <s v="ST"/>
    <s v="BIT"/>
    <s v="COL"/>
    <n v="4934676"/>
    <n v="452353"/>
    <n v="74779.001000000004"/>
    <n v="2016"/>
    <x v="0"/>
  </r>
  <r>
    <n v="50296"/>
    <x v="1"/>
    <x v="4"/>
    <s v="ST"/>
    <s v="BIT"/>
    <s v="COL"/>
    <n v="141134"/>
    <n v="14806"/>
    <n v="2796.0459999999998"/>
    <n v="2016"/>
    <x v="0"/>
  </r>
  <r>
    <n v="50308"/>
    <x v="1"/>
    <x v="0"/>
    <s v="ST"/>
    <s v="SUB"/>
    <s v="COL"/>
    <n v="3418287"/>
    <n v="641389"/>
    <n v="105551.4"/>
    <n v="2016"/>
    <x v="0"/>
  </r>
  <r>
    <n v="50392"/>
    <x v="1"/>
    <x v="2"/>
    <s v="ST"/>
    <s v="SUB"/>
    <s v="COL"/>
    <n v="2548187"/>
    <n v="389332"/>
    <n v="69678.563999999998"/>
    <n v="2016"/>
    <x v="0"/>
  </r>
  <r>
    <n v="50398"/>
    <x v="1"/>
    <x v="4"/>
    <s v="ST"/>
    <s v="BIT"/>
    <s v="COL"/>
    <n v="715161"/>
    <n v="148941"/>
    <n v="21348.813999999998"/>
    <n v="2016"/>
    <x v="0"/>
  </r>
  <r>
    <n v="50407"/>
    <x v="1"/>
    <x v="3"/>
    <s v="ST"/>
    <s v="BIT"/>
    <s v="COL"/>
    <n v="0"/>
    <n v="0"/>
    <n v="0"/>
    <n v="2016"/>
    <x v="0"/>
  </r>
  <r>
    <n v="50447"/>
    <x v="1"/>
    <x v="4"/>
    <s v="ST"/>
    <s v="BIT"/>
    <s v="COL"/>
    <n v="420752"/>
    <n v="97350"/>
    <n v="9511.3909999999996"/>
    <n v="2016"/>
    <x v="0"/>
  </r>
  <r>
    <n v="50481"/>
    <x v="1"/>
    <x v="4"/>
    <s v="ST"/>
    <s v="BIT"/>
    <s v="COL"/>
    <n v="31287877"/>
    <n v="4603618"/>
    <n v="872053.97"/>
    <n v="2016"/>
    <x v="0"/>
  </r>
  <r>
    <n v="50491"/>
    <x v="1"/>
    <x v="4"/>
    <s v="ST"/>
    <s v="BIT"/>
    <s v="COL"/>
    <n v="2732830"/>
    <n v="638863"/>
    <n v="112108.63"/>
    <n v="2016"/>
    <x v="0"/>
  </r>
  <r>
    <n v="50743"/>
    <x v="1"/>
    <x v="2"/>
    <s v="ST"/>
    <s v="ANT"/>
    <s v="COL"/>
    <n v="0"/>
    <n v="0"/>
    <n v="0"/>
    <n v="2016"/>
    <x v="0"/>
  </r>
  <r>
    <n v="50806"/>
    <x v="1"/>
    <x v="4"/>
    <s v="ST"/>
    <s v="BIT"/>
    <s v="COL"/>
    <n v="1162574"/>
    <n v="169361"/>
    <n v="33333.362999999998"/>
    <n v="2016"/>
    <x v="0"/>
  </r>
  <r>
    <n v="50835"/>
    <x v="1"/>
    <x v="3"/>
    <s v="ST"/>
    <s v="BIT"/>
    <s v="COL"/>
    <n v="5695018"/>
    <n v="5577863"/>
    <n v="444632"/>
    <n v="2016"/>
    <x v="0"/>
  </r>
  <r>
    <n v="50835"/>
    <x v="1"/>
    <x v="3"/>
    <s v="ST"/>
    <s v="SUB"/>
    <s v="COL"/>
    <n v="0"/>
    <n v="0"/>
    <n v="0"/>
    <n v="2016"/>
    <x v="0"/>
  </r>
  <r>
    <n v="50900"/>
    <x v="1"/>
    <x v="4"/>
    <s v="ST"/>
    <s v="BIT"/>
    <s v="COL"/>
    <n v="7234046"/>
    <n v="1061877"/>
    <n v="209199.44"/>
    <n v="2016"/>
    <x v="0"/>
  </r>
  <r>
    <n v="50969"/>
    <x v="1"/>
    <x v="2"/>
    <s v="ST"/>
    <s v="BIT"/>
    <s v="COL"/>
    <n v="1255909"/>
    <n v="371177"/>
    <n v="52506.228000000003"/>
    <n v="2016"/>
    <x v="0"/>
  </r>
  <r>
    <n v="50976"/>
    <x v="1"/>
    <x v="3"/>
    <s v="ST"/>
    <s v="BIT"/>
    <s v="COL"/>
    <n v="7483356"/>
    <n v="5831087"/>
    <n v="635824.43000000005"/>
    <n v="2016"/>
    <x v="0"/>
  </r>
  <r>
    <n v="52007"/>
    <x v="0"/>
    <x v="0"/>
    <s v="ST"/>
    <s v="BIT"/>
    <s v="COL"/>
    <n v="3616459"/>
    <n v="3616459"/>
    <n v="296566.15999999997"/>
    <n v="2016"/>
    <x v="0"/>
  </r>
  <r>
    <n v="52071"/>
    <x v="0"/>
    <x v="1"/>
    <s v="ST"/>
    <s v="LIG"/>
    <s v="COL"/>
    <n v="43744207"/>
    <n v="43744207"/>
    <n v="4360518"/>
    <n v="2016"/>
    <x v="1"/>
  </r>
  <r>
    <n v="52140"/>
    <x v="1"/>
    <x v="4"/>
    <s v="ST"/>
    <s v="BIT"/>
    <s v="COL"/>
    <n v="904377"/>
    <n v="156388"/>
    <n v="28608.483"/>
    <n v="2016"/>
    <x v="0"/>
  </r>
  <r>
    <n v="52151"/>
    <x v="1"/>
    <x v="4"/>
    <s v="ST"/>
    <s v="BIT"/>
    <s v="COL"/>
    <n v="1506305"/>
    <n v="690573"/>
    <n v="51447.663"/>
    <n v="2016"/>
    <x v="0"/>
  </r>
  <r>
    <n v="52152"/>
    <x v="1"/>
    <x v="4"/>
    <s v="ST"/>
    <s v="BIT"/>
    <s v="COL"/>
    <n v="0"/>
    <n v="0"/>
    <n v="0"/>
    <n v="2016"/>
    <x v="0"/>
  </r>
  <r>
    <n v="54004"/>
    <x v="1"/>
    <x v="4"/>
    <s v="ST"/>
    <s v="BIT"/>
    <s v="COL"/>
    <n v="44588"/>
    <n v="11271"/>
    <n v="1423.106"/>
    <n v="2016"/>
    <x v="0"/>
  </r>
  <r>
    <n v="54081"/>
    <x v="1"/>
    <x v="3"/>
    <s v="ST"/>
    <s v="BIT"/>
    <s v="COL"/>
    <n v="8350298"/>
    <n v="1675526"/>
    <n v="134978"/>
    <n v="2016"/>
    <x v="0"/>
  </r>
  <r>
    <n v="54087"/>
    <x v="1"/>
    <x v="4"/>
    <s v="ST"/>
    <s v="BIT"/>
    <s v="COL"/>
    <n v="175068"/>
    <n v="30068"/>
    <n v="4217.7619999999997"/>
    <n v="2016"/>
    <x v="0"/>
  </r>
  <r>
    <n v="54091"/>
    <x v="1"/>
    <x v="4"/>
    <s v="ST"/>
    <s v="BIT"/>
    <s v="COL"/>
    <n v="0"/>
    <n v="0"/>
    <n v="0"/>
    <n v="2016"/>
    <x v="0"/>
  </r>
  <r>
    <n v="54098"/>
    <x v="1"/>
    <x v="4"/>
    <s v="ST"/>
    <s v="BIT"/>
    <s v="COL"/>
    <n v="2151416"/>
    <n v="293814"/>
    <n v="54903.544999999998"/>
    <n v="2016"/>
    <x v="0"/>
  </r>
  <r>
    <n v="54101"/>
    <x v="1"/>
    <x v="4"/>
    <s v="ST"/>
    <s v="BIT"/>
    <s v="COL"/>
    <n v="3359607"/>
    <n v="418883"/>
    <n v="87133.354999999996"/>
    <n v="2016"/>
    <x v="0"/>
  </r>
  <r>
    <n v="54104"/>
    <x v="1"/>
    <x v="4"/>
    <s v="ST"/>
    <s v="BIT"/>
    <s v="COL"/>
    <n v="1694784"/>
    <n v="301828"/>
    <n v="49894.728000000003"/>
    <n v="2016"/>
    <x v="0"/>
  </r>
  <r>
    <n v="54238"/>
    <x v="1"/>
    <x v="3"/>
    <s v="ST"/>
    <s v="BIT"/>
    <s v="COL"/>
    <n v="0"/>
    <n v="0"/>
    <n v="0"/>
    <n v="2016"/>
    <x v="0"/>
  </r>
  <r>
    <n v="54276"/>
    <x v="1"/>
    <x v="2"/>
    <s v="ST"/>
    <s v="BIT"/>
    <s v="COL"/>
    <n v="1824652"/>
    <n v="294357"/>
    <n v="44874.048000000003"/>
    <n v="2016"/>
    <x v="0"/>
  </r>
  <r>
    <n v="54304"/>
    <x v="0"/>
    <x v="1"/>
    <s v="ST"/>
    <s v="BIT"/>
    <s v="COL"/>
    <n v="4755341"/>
    <n v="4755341"/>
    <n v="435896.93"/>
    <n v="2016"/>
    <x v="0"/>
  </r>
  <r>
    <n v="54358"/>
    <x v="1"/>
    <x v="4"/>
    <s v="ST"/>
    <s v="BIT"/>
    <s v="COL"/>
    <n v="200104"/>
    <n v="29613"/>
    <n v="5044.518"/>
    <n v="2016"/>
    <x v="0"/>
  </r>
  <r>
    <n v="54427"/>
    <x v="1"/>
    <x v="4"/>
    <s v="ST"/>
    <s v="BIT"/>
    <s v="COL"/>
    <n v="0"/>
    <n v="0"/>
    <n v="0"/>
    <n v="2016"/>
    <x v="0"/>
  </r>
  <r>
    <n v="54464"/>
    <x v="1"/>
    <x v="4"/>
    <s v="ST"/>
    <s v="BIT"/>
    <s v="COL"/>
    <n v="0"/>
    <n v="0"/>
    <n v="0"/>
    <n v="2016"/>
    <x v="0"/>
  </r>
  <r>
    <n v="54638"/>
    <x v="1"/>
    <x v="4"/>
    <s v="ST"/>
    <s v="BIT"/>
    <s v="COL"/>
    <n v="2196486"/>
    <n v="718490"/>
    <n v="66744.301999999996"/>
    <n v="2016"/>
    <x v="0"/>
  </r>
  <r>
    <n v="54656"/>
    <x v="1"/>
    <x v="4"/>
    <s v="ST"/>
    <s v="ANT"/>
    <s v="COL"/>
    <n v="0"/>
    <n v="0"/>
    <n v="0"/>
    <n v="2016"/>
    <x v="0"/>
  </r>
  <r>
    <n v="54656"/>
    <x v="1"/>
    <x v="4"/>
    <s v="ST"/>
    <s v="BIT"/>
    <s v="COL"/>
    <n v="0"/>
    <n v="0"/>
    <n v="0"/>
    <n v="2016"/>
    <x v="0"/>
  </r>
  <r>
    <n v="54780"/>
    <x v="1"/>
    <x v="2"/>
    <s v="ST"/>
    <s v="BIT"/>
    <s v="COL"/>
    <n v="704531"/>
    <n v="107257"/>
    <n v="20379.613000000001"/>
    <n v="2016"/>
    <x v="0"/>
  </r>
  <r>
    <n v="54945"/>
    <x v="0"/>
    <x v="1"/>
    <s v="ST"/>
    <s v="BIT"/>
    <s v="COL"/>
    <n v="0"/>
    <n v="0"/>
    <n v="0"/>
    <n v="2016"/>
    <x v="0"/>
  </r>
  <r>
    <n v="55076"/>
    <x v="0"/>
    <x v="1"/>
    <s v="ST"/>
    <s v="LIG"/>
    <s v="COL"/>
    <n v="32165892"/>
    <n v="32165892"/>
    <n v="2895110.6"/>
    <n v="2016"/>
    <x v="1"/>
  </r>
  <r>
    <n v="55856"/>
    <x v="0"/>
    <x v="1"/>
    <s v="ST"/>
    <s v="BIT"/>
    <s v="COL"/>
    <n v="99245477"/>
    <n v="99245477"/>
    <n v="10587579"/>
    <n v="2016"/>
    <x v="0"/>
  </r>
  <r>
    <n v="56068"/>
    <x v="0"/>
    <x v="0"/>
    <s v="ST"/>
    <s v="BIT"/>
    <s v="COL"/>
    <n v="24928129"/>
    <n v="24928129"/>
    <n v="2708795.8"/>
    <n v="2016"/>
    <x v="0"/>
  </r>
  <r>
    <n v="56068"/>
    <x v="0"/>
    <x v="0"/>
    <s v="ST"/>
    <s v="SUB"/>
    <s v="COL"/>
    <n v="47043900"/>
    <n v="47043900"/>
    <n v="5103690.5"/>
    <n v="2016"/>
    <x v="0"/>
  </r>
  <r>
    <n v="56163"/>
    <x v="1"/>
    <x v="4"/>
    <s v="ST"/>
    <s v="BIT"/>
    <s v="COL"/>
    <n v="5295651"/>
    <n v="5272504"/>
    <n v="437331.45"/>
    <n v="2016"/>
    <x v="0"/>
  </r>
  <r>
    <n v="56224"/>
    <x v="0"/>
    <x v="1"/>
    <s v="ST"/>
    <s v="SUB"/>
    <s v="COL"/>
    <n v="9648291"/>
    <n v="9648291"/>
    <n v="887759.75"/>
    <n v="2016"/>
    <x v="0"/>
  </r>
  <r>
    <n v="56319"/>
    <x v="0"/>
    <x v="0"/>
    <s v="ST"/>
    <s v="SUB"/>
    <s v="COL"/>
    <n v="8781163"/>
    <n v="8781163"/>
    <n v="732855.24"/>
    <n v="2016"/>
    <x v="0"/>
  </r>
  <r>
    <n v="56456"/>
    <x v="0"/>
    <x v="1"/>
    <s v="ST"/>
    <s v="SUB"/>
    <s v="COL"/>
    <n v="44355033"/>
    <n v="44355033"/>
    <n v="4596001.5999999996"/>
    <n v="2016"/>
    <x v="0"/>
  </r>
  <r>
    <n v="56564"/>
    <x v="0"/>
    <x v="0"/>
    <s v="ST"/>
    <s v="SUB"/>
    <s v="COL"/>
    <n v="34330411"/>
    <n v="34330411"/>
    <n v="3739512.6"/>
    <n v="2016"/>
    <x v="0"/>
  </r>
  <r>
    <n v="56609"/>
    <x v="0"/>
    <x v="0"/>
    <s v="ST"/>
    <s v="SUB"/>
    <s v="COL"/>
    <n v="29429784"/>
    <n v="29429784"/>
    <n v="2827085.9"/>
    <n v="2016"/>
    <x v="0"/>
  </r>
  <r>
    <n v="56611"/>
    <x v="0"/>
    <x v="1"/>
    <s v="ST"/>
    <s v="SUB"/>
    <s v="COL"/>
    <n v="38854399"/>
    <n v="38854399"/>
    <n v="4164199"/>
    <n v="2016"/>
    <x v="0"/>
  </r>
  <r>
    <n v="56671"/>
    <x v="0"/>
    <x v="1"/>
    <s v="ST"/>
    <s v="BIT"/>
    <s v="COL"/>
    <n v="46074392"/>
    <n v="46074392"/>
    <n v="5213111.2"/>
    <n v="2016"/>
    <x v="0"/>
  </r>
  <r>
    <n v="56786"/>
    <x v="1"/>
    <x v="0"/>
    <s v="ST"/>
    <s v="LIG"/>
    <s v="COL"/>
    <n v="3790924"/>
    <n v="2285266"/>
    <n v="155782.13"/>
    <n v="2016"/>
    <x v="1"/>
  </r>
  <r>
    <n v="56808"/>
    <x v="0"/>
    <x v="0"/>
    <s v="ST"/>
    <s v="BIT"/>
    <s v="COL"/>
    <n v="32509044"/>
    <n v="32509044"/>
    <n v="3273817"/>
    <n v="2016"/>
    <x v="0"/>
  </r>
  <r>
    <n v="57919"/>
    <x v="1"/>
    <x v="4"/>
    <s v="ST"/>
    <s v="BIT"/>
    <s v="COL"/>
    <n v="378878"/>
    <n v="164384"/>
    <n v="13189.682000000001"/>
    <n v="2016"/>
    <x v="0"/>
  </r>
  <r>
    <n v="99999"/>
    <x v="0"/>
    <x v="0"/>
    <s v="ST"/>
    <s v="SUB"/>
    <s v="COL"/>
    <n v="0"/>
    <n v="0"/>
    <n v="0"/>
    <n v="2016"/>
    <x v="0"/>
  </r>
  <r>
    <n v="99999"/>
    <x v="0"/>
    <x v="1"/>
    <s v="ST"/>
    <s v="BIT"/>
    <s v="COL"/>
    <n v="0"/>
    <n v="0"/>
    <n v="0"/>
    <n v="2016"/>
    <x v="0"/>
  </r>
  <r>
    <n v="99999"/>
    <x v="0"/>
    <x v="0"/>
    <s v="ST"/>
    <s v="BIT"/>
    <s v="COL"/>
    <n v="43320"/>
    <n v="43320"/>
    <n v="3762.3180000000002"/>
    <n v="2016"/>
    <x v="0"/>
  </r>
  <r>
    <n v="99999"/>
    <x v="0"/>
    <x v="0"/>
    <s v="ST"/>
    <s v="BIT"/>
    <s v="COL"/>
    <n v="108955"/>
    <n v="108955"/>
    <n v="8102.5730000000003"/>
    <n v="2016"/>
    <x v="0"/>
  </r>
  <r>
    <n v="99999"/>
    <x v="0"/>
    <x v="0"/>
    <s v="ST"/>
    <s v="SUB"/>
    <s v="COL"/>
    <n v="4222292"/>
    <n v="4222292"/>
    <n v="372023.11"/>
    <n v="2016"/>
    <x v="0"/>
  </r>
  <r>
    <n v="99999"/>
    <x v="0"/>
    <x v="0"/>
    <s v="ST"/>
    <s v="BIT"/>
    <s v="COL"/>
    <n v="1638582"/>
    <n v="1638582"/>
    <n v="132528.22"/>
    <n v="2016"/>
    <x v="0"/>
  </r>
  <r>
    <n v="99999"/>
    <x v="0"/>
    <x v="1"/>
    <s v="ST"/>
    <s v="BIT"/>
    <s v="COL"/>
    <n v="0"/>
    <n v="0"/>
    <n v="0"/>
    <n v="2016"/>
    <x v="0"/>
  </r>
  <r>
    <n v="99999"/>
    <x v="0"/>
    <x v="0"/>
    <s v="ST"/>
    <s v="BIT"/>
    <s v="COL"/>
    <n v="747775"/>
    <n v="747775"/>
    <n v="67236.08"/>
    <n v="2016"/>
    <x v="0"/>
  </r>
  <r>
    <n v="99999"/>
    <x v="0"/>
    <x v="0"/>
    <s v="ST"/>
    <s v="BIT"/>
    <s v="COL"/>
    <n v="4096694"/>
    <n v="4096694"/>
    <n v="325919.14"/>
    <n v="2016"/>
    <x v="0"/>
  </r>
  <r>
    <n v="99999"/>
    <x v="0"/>
    <x v="0"/>
    <s v="ST"/>
    <s v="SUB"/>
    <s v="COL"/>
    <n v="12248472"/>
    <n v="12248472"/>
    <n v="1114539.3"/>
    <n v="2016"/>
    <x v="0"/>
  </r>
  <r>
    <n v="99999"/>
    <x v="0"/>
    <x v="1"/>
    <s v="ST"/>
    <s v="BIT"/>
    <s v="COL"/>
    <n v="0"/>
    <n v="0"/>
    <n v="0"/>
    <n v="2016"/>
    <x v="0"/>
  </r>
  <r>
    <n v="99999"/>
    <x v="0"/>
    <x v="5"/>
    <s v="ST"/>
    <s v="BIT"/>
    <s v="COL"/>
    <n v="595973"/>
    <n v="595973"/>
    <n v="5015.7020000000002"/>
    <n v="2016"/>
    <x v="0"/>
  </r>
  <r>
    <n v="99999"/>
    <x v="0"/>
    <x v="0"/>
    <s v="ST"/>
    <s v="BIT"/>
    <s v="COL"/>
    <n v="0"/>
    <n v="0"/>
    <n v="0"/>
    <n v="2016"/>
    <x v="0"/>
  </r>
  <r>
    <n v="99999"/>
    <x v="0"/>
    <x v="0"/>
    <s v="ST"/>
    <s v="SUB"/>
    <s v="COL"/>
    <n v="4402296"/>
    <n v="4402296"/>
    <n v="371244.48"/>
    <n v="2016"/>
    <x v="0"/>
  </r>
  <r>
    <n v="99999"/>
    <x v="0"/>
    <x v="6"/>
    <s v="ST"/>
    <s v="SUB"/>
    <s v="COL"/>
    <n v="101627"/>
    <n v="101627"/>
    <n v="2708.8780000000002"/>
    <n v="2016"/>
    <x v="0"/>
  </r>
  <r>
    <n v="99999"/>
    <x v="0"/>
    <x v="0"/>
    <s v="ST"/>
    <s v="BIT"/>
    <s v="COL"/>
    <n v="2511796"/>
    <n v="2511796"/>
    <n v="210247.1"/>
    <n v="2016"/>
    <x v="0"/>
  </r>
  <r>
    <n v="99999"/>
    <x v="0"/>
    <x v="0"/>
    <s v="ST"/>
    <s v="BIT"/>
    <s v="COL"/>
    <n v="0"/>
    <n v="0"/>
    <n v="0"/>
    <n v="2016"/>
    <x v="0"/>
  </r>
  <r>
    <n v="99999"/>
    <x v="0"/>
    <x v="0"/>
    <s v="ST"/>
    <s v="LIG"/>
    <s v="COL"/>
    <n v="2657035"/>
    <n v="2657035"/>
    <n v="207396.91"/>
    <n v="2016"/>
    <x v="1"/>
  </r>
  <r>
    <n v="99999"/>
    <x v="0"/>
    <x v="0"/>
    <s v="ST"/>
    <s v="SUB"/>
    <s v="COL"/>
    <n v="0"/>
    <n v="0"/>
    <n v="0"/>
    <n v="2016"/>
    <x v="0"/>
  </r>
  <r>
    <n v="99999"/>
    <x v="0"/>
    <x v="1"/>
    <s v="ST"/>
    <s v="SUB"/>
    <s v="COL"/>
    <n v="5498502"/>
    <n v="5498502"/>
    <n v="468995.84000000003"/>
    <n v="2016"/>
    <x v="0"/>
  </r>
  <r>
    <n v="99999"/>
    <x v="0"/>
    <x v="1"/>
    <s v="ST"/>
    <s v="BIT"/>
    <s v="COL"/>
    <n v="641075"/>
    <n v="641075"/>
    <n v="49116.538"/>
    <n v="2016"/>
    <x v="0"/>
  </r>
  <r>
    <n v="99999"/>
    <x v="0"/>
    <x v="0"/>
    <s v="ST"/>
    <s v="LIG"/>
    <s v="COL"/>
    <n v="6138676"/>
    <n v="6138676"/>
    <n v="492846.26"/>
    <n v="2016"/>
    <x v="1"/>
  </r>
  <r>
    <n v="99999"/>
    <x v="0"/>
    <x v="0"/>
    <s v="ST"/>
    <s v="SUB"/>
    <s v="COL"/>
    <n v="15614"/>
    <n v="15614"/>
    <n v="284.87299999999999"/>
    <n v="2016"/>
    <x v="0"/>
  </r>
  <r>
    <n v="99999"/>
    <x v="0"/>
    <x v="0"/>
    <s v="ST"/>
    <s v="SUB"/>
    <s v="COL"/>
    <n v="5528623"/>
    <n v="5528623"/>
    <n v="529680.75"/>
    <n v="2016"/>
    <x v="0"/>
  </r>
  <r>
    <n v="99999"/>
    <x v="0"/>
    <x v="5"/>
    <s v="ST"/>
    <s v="SUB"/>
    <s v="COL"/>
    <n v="1177759"/>
    <n v="1177759"/>
    <n v="26285.859"/>
    <n v="2016"/>
    <x v="0"/>
  </r>
  <r>
    <n v="99999"/>
    <x v="0"/>
    <x v="1"/>
    <s v="ST"/>
    <s v="BIT"/>
    <s v="COL"/>
    <n v="0"/>
    <n v="0"/>
    <n v="0"/>
    <n v="2016"/>
    <x v="0"/>
  </r>
  <r>
    <n v="99999"/>
    <x v="0"/>
    <x v="1"/>
    <s v="ST"/>
    <s v="SUB"/>
    <s v="COL"/>
    <n v="0"/>
    <n v="0"/>
    <n v="0"/>
    <n v="2016"/>
    <x v="0"/>
  </r>
  <r>
    <n v="99999"/>
    <x v="0"/>
    <x v="0"/>
    <s v="ST"/>
    <s v="BIT"/>
    <s v="COL"/>
    <n v="4802987"/>
    <n v="4802987"/>
    <n v="356116.84"/>
    <n v="2016"/>
    <x v="0"/>
  </r>
  <r>
    <n v="99999"/>
    <x v="0"/>
    <x v="6"/>
    <s v="ST"/>
    <s v="BIT"/>
    <s v="COL"/>
    <n v="0"/>
    <n v="0"/>
    <n v="0"/>
    <n v="2016"/>
    <x v="0"/>
  </r>
  <r>
    <n v="99999"/>
    <x v="0"/>
    <x v="1"/>
    <s v="ST"/>
    <s v="BIT"/>
    <s v="COL"/>
    <n v="0"/>
    <n v="0"/>
    <n v="0"/>
    <n v="2016"/>
    <x v="0"/>
  </r>
  <r>
    <n v="99999"/>
    <x v="0"/>
    <x v="1"/>
    <s v="ST"/>
    <s v="SUB"/>
    <s v="COL"/>
    <n v="0"/>
    <n v="0"/>
    <n v="0"/>
    <n v="2016"/>
    <x v="0"/>
  </r>
  <r>
    <n v="99999"/>
    <x v="0"/>
    <x v="1"/>
    <s v="ST"/>
    <s v="BIT"/>
    <s v="COL"/>
    <n v="0"/>
    <n v="0"/>
    <n v="0"/>
    <n v="2016"/>
    <x v="0"/>
  </r>
  <r>
    <n v="99999"/>
    <x v="0"/>
    <x v="0"/>
    <s v="ST"/>
    <s v="BIT"/>
    <s v="COL"/>
    <n v="318393"/>
    <n v="318393"/>
    <n v="5962.6109999999999"/>
    <n v="2016"/>
    <x v="0"/>
  </r>
  <r>
    <n v="99999"/>
    <x v="0"/>
    <x v="0"/>
    <s v="ST"/>
    <s v="SUB"/>
    <s v="COL"/>
    <n v="0"/>
    <n v="0"/>
    <n v="0"/>
    <n v="2016"/>
    <x v="0"/>
  </r>
  <r>
    <n v="99999"/>
    <x v="0"/>
    <x v="0"/>
    <s v="ST"/>
    <s v="SUB"/>
    <s v="COL"/>
    <n v="14792711"/>
    <n v="14792711"/>
    <n v="1291523.8"/>
    <n v="2016"/>
    <x v="0"/>
  </r>
  <r>
    <n v="99999"/>
    <x v="0"/>
    <x v="1"/>
    <s v="ST"/>
    <s v="SUB"/>
    <s v="COL"/>
    <n v="7702941"/>
    <n v="7702941"/>
    <n v="686820.3"/>
    <n v="2016"/>
    <x v="0"/>
  </r>
  <r>
    <n v="99999"/>
    <x v="1"/>
    <x v="3"/>
    <s v="ST"/>
    <s v="SUB"/>
    <s v="COL"/>
    <n v="2556527"/>
    <n v="2338908"/>
    <n v="140693.54"/>
    <n v="2016"/>
    <x v="0"/>
  </r>
  <r>
    <n v="99999"/>
    <x v="1"/>
    <x v="2"/>
    <s v="ST"/>
    <s v="SUB"/>
    <s v="COL"/>
    <n v="780075"/>
    <n v="242604"/>
    <n v="35865.637999999999"/>
    <n v="2016"/>
    <x v="0"/>
  </r>
  <r>
    <n v="99999"/>
    <x v="1"/>
    <x v="0"/>
    <s v="ST"/>
    <s v="BIT"/>
    <s v="COL"/>
    <n v="249729"/>
    <n v="235331"/>
    <n v="22225.714"/>
    <n v="2016"/>
    <x v="0"/>
  </r>
  <r>
    <n v="99999"/>
    <x v="1"/>
    <x v="4"/>
    <s v="ST"/>
    <s v="BIT"/>
    <s v="COL"/>
    <n v="957895"/>
    <n v="95997"/>
    <n v="19853.075000000001"/>
    <n v="2016"/>
    <x v="0"/>
  </r>
  <r>
    <n v="99999"/>
    <x v="1"/>
    <x v="3"/>
    <s v="ST"/>
    <s v="BIT"/>
    <s v="COL"/>
    <n v="0"/>
    <n v="0"/>
    <n v="0"/>
    <n v="2016"/>
    <x v="0"/>
  </r>
  <r>
    <n v="99999"/>
    <x v="1"/>
    <x v="4"/>
    <s v="ST"/>
    <s v="BIT"/>
    <s v="COL"/>
    <n v="0"/>
    <n v="0"/>
    <n v="0"/>
    <n v="2016"/>
    <x v="0"/>
  </r>
  <r>
    <n v="99999"/>
    <x v="1"/>
    <x v="3"/>
    <s v="ST"/>
    <s v="BIT"/>
    <s v="COL"/>
    <n v="1914327"/>
    <n v="314912"/>
    <n v="54590.821000000004"/>
    <n v="2016"/>
    <x v="0"/>
  </r>
  <r>
    <n v="99999"/>
    <x v="1"/>
    <x v="4"/>
    <s v="ST"/>
    <s v="SUB"/>
    <s v="COL"/>
    <n v="1253020"/>
    <n v="69770"/>
    <n v="5950.384"/>
    <n v="2016"/>
    <x v="0"/>
  </r>
  <r>
    <n v="99999"/>
    <x v="1"/>
    <x v="4"/>
    <s v="ST"/>
    <s v="BIT"/>
    <s v="COL"/>
    <n v="6365977"/>
    <n v="839387"/>
    <n v="170278.9"/>
    <n v="2016"/>
    <x v="0"/>
  </r>
  <r>
    <n v="99999"/>
    <x v="1"/>
    <x v="4"/>
    <s v="ST"/>
    <s v="BIT"/>
    <s v="COL"/>
    <n v="3227304"/>
    <n v="370411"/>
    <n v="70230.212"/>
    <n v="2016"/>
    <x v="0"/>
  </r>
  <r>
    <n v="99999"/>
    <x v="1"/>
    <x v="4"/>
    <s v="ST"/>
    <s v="BIT"/>
    <s v="COL"/>
    <n v="991762"/>
    <n v="272685"/>
    <n v="27237.446"/>
    <n v="2016"/>
    <x v="0"/>
  </r>
  <r>
    <n v="99999"/>
    <x v="1"/>
    <x v="2"/>
    <s v="ST"/>
    <s v="BIT"/>
    <s v="COL"/>
    <n v="3041018"/>
    <n v="754011"/>
    <n v="117583.3"/>
    <n v="2016"/>
    <x v="0"/>
  </r>
  <r>
    <n v="99999"/>
    <x v="1"/>
    <x v="4"/>
    <s v="ST"/>
    <s v="BIT"/>
    <s v="COL"/>
    <n v="1419867"/>
    <n v="456526"/>
    <n v="43377.75"/>
    <n v="2016"/>
    <x v="0"/>
  </r>
  <r>
    <n v="99999"/>
    <x v="1"/>
    <x v="4"/>
    <s v="ST"/>
    <s v="SUB"/>
    <s v="COL"/>
    <n v="18555705"/>
    <n v="6330471"/>
    <n v="748247.88"/>
    <n v="2016"/>
    <x v="0"/>
  </r>
  <r>
    <n v="99999"/>
    <x v="1"/>
    <x v="4"/>
    <s v="ST"/>
    <s v="BIT"/>
    <s v="COL"/>
    <n v="1618069"/>
    <n v="281036"/>
    <n v="57543.534"/>
    <n v="2016"/>
    <x v="0"/>
  </r>
  <r>
    <n v="99999"/>
    <x v="1"/>
    <x v="4"/>
    <s v="ST"/>
    <s v="SUB"/>
    <s v="COL"/>
    <n v="206120"/>
    <n v="18355"/>
    <n v="3737.0259999999998"/>
    <n v="2016"/>
    <x v="0"/>
  </r>
  <r>
    <n v="99999"/>
    <x v="1"/>
    <x v="2"/>
    <s v="ST"/>
    <s v="BIT"/>
    <s v="COL"/>
    <n v="645265"/>
    <n v="140345"/>
    <n v="11969.648999999999"/>
    <n v="2016"/>
    <x v="0"/>
  </r>
  <r>
    <n v="99999"/>
    <x v="1"/>
    <x v="4"/>
    <s v="ST"/>
    <s v="BIT"/>
    <s v="COL"/>
    <n v="12524166"/>
    <n v="2462745"/>
    <n v="422189.42"/>
    <n v="2016"/>
    <x v="0"/>
  </r>
  <r>
    <n v="99999"/>
    <x v="1"/>
    <x v="3"/>
    <s v="ST"/>
    <s v="BIT"/>
    <s v="COL"/>
    <n v="0"/>
    <n v="0"/>
    <n v="0"/>
    <n v="2016"/>
    <x v="0"/>
  </r>
  <r>
    <n v="99999"/>
    <x v="1"/>
    <x v="2"/>
    <s v="ST"/>
    <s v="BIT"/>
    <s v="COL"/>
    <n v="180898"/>
    <n v="28226"/>
    <n v="4947.5889999999999"/>
    <n v="2016"/>
    <x v="0"/>
  </r>
  <r>
    <n v="99999"/>
    <x v="1"/>
    <x v="4"/>
    <s v="ST"/>
    <s v="BIT"/>
    <s v="COL"/>
    <n v="1409857"/>
    <n v="28618"/>
    <n v="2440.7910000000002"/>
    <n v="2016"/>
    <x v="0"/>
  </r>
  <r>
    <n v="99999"/>
    <x v="1"/>
    <x v="4"/>
    <s v="ST"/>
    <s v="BIT"/>
    <s v="COL"/>
    <n v="0"/>
    <n v="0"/>
    <n v="0"/>
    <n v="2016"/>
    <x v="0"/>
  </r>
  <r>
    <n v="99999"/>
    <x v="1"/>
    <x v="4"/>
    <s v="ST"/>
    <s v="LIG"/>
    <s v="COL"/>
    <n v="0"/>
    <n v="0"/>
    <n v="0"/>
    <n v="2016"/>
    <x v="1"/>
  </r>
  <r>
    <n v="99999"/>
    <x v="1"/>
    <x v="4"/>
    <s v="ST"/>
    <s v="BIT"/>
    <s v="COL"/>
    <n v="781067"/>
    <n v="76210"/>
    <n v="17548.163"/>
    <n v="2016"/>
    <x v="0"/>
  </r>
  <r>
    <n v="99999"/>
    <x v="1"/>
    <x v="2"/>
    <s v="ST"/>
    <s v="BIT"/>
    <s v="COL"/>
    <n v="0"/>
    <n v="0"/>
    <n v="0"/>
    <n v="2016"/>
    <x v="0"/>
  </r>
  <r>
    <n v="99999"/>
    <x v="1"/>
    <x v="4"/>
    <s v="ST"/>
    <s v="BIT"/>
    <s v="COL"/>
    <n v="0"/>
    <n v="0"/>
    <n v="0"/>
    <n v="2016"/>
    <x v="0"/>
  </r>
  <r>
    <n v="99999"/>
    <x v="1"/>
    <x v="4"/>
    <s v="ST"/>
    <s v="BIT"/>
    <s v="COL"/>
    <n v="2480101"/>
    <n v="343092"/>
    <n v="53548.536"/>
    <n v="2016"/>
    <x v="0"/>
  </r>
  <r>
    <n v="99999"/>
    <x v="1"/>
    <x v="4"/>
    <s v="ST"/>
    <s v="SUB"/>
    <s v="COL"/>
    <n v="1595039"/>
    <n v="180841"/>
    <n v="34401.502"/>
    <n v="2016"/>
    <x v="0"/>
  </r>
  <r>
    <n v="99999"/>
    <x v="1"/>
    <x v="0"/>
    <s v="ST"/>
    <s v="BIT"/>
    <s v="COL"/>
    <n v="0"/>
    <n v="0"/>
    <n v="0"/>
    <n v="2016"/>
    <x v="0"/>
  </r>
  <r>
    <n v="99999"/>
    <x v="1"/>
    <x v="0"/>
    <s v="ST"/>
    <s v="LIG"/>
    <s v="COL"/>
    <n v="0"/>
    <n v="0"/>
    <n v="0"/>
    <n v="2016"/>
    <x v="1"/>
  </r>
  <r>
    <n v="99999"/>
    <x v="1"/>
    <x v="0"/>
    <s v="ST"/>
    <s v="SUB"/>
    <s v="COL"/>
    <n v="3167378"/>
    <n v="1729804"/>
    <n v="146054.79"/>
    <n v="2016"/>
    <x v="0"/>
  </r>
  <r>
    <n v="99999"/>
    <x v="1"/>
    <x v="4"/>
    <s v="ST"/>
    <s v="BIT"/>
    <s v="COL"/>
    <n v="0"/>
    <n v="0"/>
    <n v="0"/>
    <n v="2016"/>
    <x v="0"/>
  </r>
  <r>
    <n v="99999"/>
    <x v="1"/>
    <x v="4"/>
    <s v="ST"/>
    <s v="SUB"/>
    <s v="COL"/>
    <n v="12847030"/>
    <n v="4326887"/>
    <n v="520724.16"/>
    <n v="2016"/>
    <x v="0"/>
  </r>
  <r>
    <n v="99999"/>
    <x v="1"/>
    <x v="3"/>
    <s v="ST"/>
    <s v="BIT"/>
    <s v="COL"/>
    <n v="1833107"/>
    <n v="215942"/>
    <n v="18417.057000000001"/>
    <n v="2016"/>
    <x v="0"/>
  </r>
  <r>
    <n v="99999"/>
    <x v="1"/>
    <x v="4"/>
    <s v="ST"/>
    <s v="BIT"/>
    <s v="COL"/>
    <n v="735249"/>
    <n v="330832"/>
    <n v="26179.957999999999"/>
    <n v="2016"/>
    <x v="0"/>
  </r>
  <r>
    <n v="99999"/>
    <x v="1"/>
    <x v="4"/>
    <s v="ST"/>
    <s v="LIG"/>
    <s v="COL"/>
    <n v="0"/>
    <n v="0"/>
    <n v="0"/>
    <n v="2016"/>
    <x v="1"/>
  </r>
  <r>
    <n v="99999"/>
    <x v="1"/>
    <x v="4"/>
    <s v="ST"/>
    <s v="LIG"/>
    <s v="COL"/>
    <n v="492229"/>
    <n v="96259"/>
    <n v="8209.6370000000006"/>
    <n v="2016"/>
    <x v="1"/>
  </r>
  <r>
    <n v="99999"/>
    <x v="1"/>
    <x v="3"/>
    <s v="ST"/>
    <s v="BIT"/>
    <s v="COL"/>
    <n v="4106019"/>
    <n v="2526008"/>
    <n v="267467.5"/>
    <n v="2016"/>
    <x v="0"/>
  </r>
  <r>
    <n v="99999"/>
    <x v="1"/>
    <x v="4"/>
    <s v="ST"/>
    <s v="BIT"/>
    <s v="COL"/>
    <n v="12375492"/>
    <n v="819045"/>
    <n v="157615.76999999999"/>
    <n v="2016"/>
    <x v="0"/>
  </r>
  <r>
    <n v="99999"/>
    <x v="1"/>
    <x v="4"/>
    <s v="ST"/>
    <s v="SUB"/>
    <s v="COL"/>
    <n v="2743045"/>
    <n v="1102461"/>
    <n v="77431.373000000007"/>
    <n v="2016"/>
    <x v="0"/>
  </r>
  <r>
    <n v="99999"/>
    <x v="1"/>
    <x v="4"/>
    <s v="ST"/>
    <s v="BIT"/>
    <s v="COL"/>
    <n v="0"/>
    <n v="0"/>
    <n v="0"/>
    <n v="2016"/>
    <x v="0"/>
  </r>
  <r>
    <n v="99999"/>
    <x v="1"/>
    <x v="4"/>
    <s v="ST"/>
    <s v="SUB"/>
    <s v="COL"/>
    <n v="8231484"/>
    <n v="3454101"/>
    <n v="302198.99"/>
    <n v="2016"/>
    <x v="0"/>
  </r>
  <r>
    <n v="99999"/>
    <x v="1"/>
    <x v="3"/>
    <s v="ST"/>
    <s v="BIT"/>
    <s v="COL"/>
    <n v="0"/>
    <n v="0"/>
    <n v="0"/>
    <n v="2016"/>
    <x v="0"/>
  </r>
  <r>
    <n v="99999"/>
    <x v="1"/>
    <x v="2"/>
    <s v="ST"/>
    <s v="BIT"/>
    <s v="COL"/>
    <n v="0"/>
    <n v="0"/>
    <n v="0"/>
    <n v="2016"/>
    <x v="0"/>
  </r>
  <r>
    <n v="99999"/>
    <x v="1"/>
    <x v="4"/>
    <s v="ST"/>
    <s v="BIT"/>
    <s v="COL"/>
    <n v="2345502"/>
    <n v="335553"/>
    <n v="48546.569000000003"/>
    <n v="2016"/>
    <x v="0"/>
  </r>
  <r>
    <n v="99999"/>
    <x v="1"/>
    <x v="4"/>
    <s v="ST"/>
    <s v="BIT"/>
    <s v="COL"/>
    <n v="14161"/>
    <n v="14025"/>
    <n v="3801.462"/>
    <n v="2016"/>
    <x v="0"/>
  </r>
  <r>
    <n v="99999"/>
    <x v="1"/>
    <x v="4"/>
    <s v="ST"/>
    <s v="SUB"/>
    <s v="COL"/>
    <n v="7594238"/>
    <n v="2640687"/>
    <n v="369413.07"/>
    <n v="2016"/>
    <x v="0"/>
  </r>
  <r>
    <n v="99999"/>
    <x v="1"/>
    <x v="3"/>
    <s v="ST"/>
    <s v="ANT"/>
    <s v="COL"/>
    <n v="0"/>
    <n v="0"/>
    <n v="0"/>
    <n v="2016"/>
    <x v="0"/>
  </r>
  <r>
    <n v="99999"/>
    <x v="1"/>
    <x v="3"/>
    <s v="ST"/>
    <s v="BIT"/>
    <s v="COL"/>
    <n v="0"/>
    <n v="0"/>
    <n v="0"/>
    <n v="2016"/>
    <x v="0"/>
  </r>
  <r>
    <n v="99999"/>
    <x v="1"/>
    <x v="3"/>
    <s v="ST"/>
    <s v="SUB"/>
    <s v="COL"/>
    <n v="0"/>
    <n v="0"/>
    <n v="0"/>
    <n v="2016"/>
    <x v="0"/>
  </r>
  <r>
    <n v="99999"/>
    <x v="1"/>
    <x v="2"/>
    <s v="ST"/>
    <s v="BIT"/>
    <s v="COL"/>
    <n v="0"/>
    <n v="0"/>
    <n v="0"/>
    <n v="2016"/>
    <x v="0"/>
  </r>
  <r>
    <n v="99999"/>
    <x v="1"/>
    <x v="4"/>
    <s v="ST"/>
    <s v="BIT"/>
    <s v="COL"/>
    <n v="6177123"/>
    <n v="1241460"/>
    <n v="224703.78"/>
    <n v="2016"/>
    <x v="0"/>
  </r>
  <r>
    <n v="99999"/>
    <x v="1"/>
    <x v="4"/>
    <s v="ST"/>
    <s v="SC"/>
    <s v="COL"/>
    <n v="0"/>
    <n v="0"/>
    <n v="0"/>
    <n v="2016"/>
    <x v="0"/>
  </r>
  <r>
    <n v="99999"/>
    <x v="1"/>
    <x v="4"/>
    <s v="ST"/>
    <s v="BIT"/>
    <s v="COL"/>
    <n v="267522"/>
    <n v="20778"/>
    <n v="3757.84"/>
    <n v="2016"/>
    <x v="0"/>
  </r>
  <r>
    <n v="99999"/>
    <x v="1"/>
    <x v="4"/>
    <s v="ST"/>
    <s v="BIT"/>
    <s v="COL"/>
    <n v="0"/>
    <n v="0"/>
    <n v="0"/>
    <n v="2016"/>
    <x v="0"/>
  </r>
  <r>
    <n v="99999"/>
    <x v="1"/>
    <x v="3"/>
    <s v="ST"/>
    <s v="BIT"/>
    <s v="COL"/>
    <n v="3901518"/>
    <n v="558228"/>
    <n v="61860.02"/>
    <n v="2016"/>
    <x v="0"/>
  </r>
  <r>
    <n v="99999"/>
    <x v="1"/>
    <x v="2"/>
    <s v="ST"/>
    <s v="BIT"/>
    <s v="COL"/>
    <n v="885700"/>
    <n v="174021"/>
    <n v="14841.824000000001"/>
    <n v="2016"/>
    <x v="0"/>
  </r>
  <r>
    <n v="99999"/>
    <x v="1"/>
    <x v="4"/>
    <s v="ST"/>
    <s v="BIT"/>
    <s v="COL"/>
    <n v="4185537"/>
    <n v="312524"/>
    <n v="66138.490999999995"/>
    <n v="2016"/>
    <x v="0"/>
  </r>
  <r>
    <n v="99999"/>
    <x v="1"/>
    <x v="2"/>
    <s v="ST"/>
    <s v="BIT"/>
    <s v="COL"/>
    <n v="0"/>
    <n v="0"/>
    <n v="0"/>
    <n v="2016"/>
    <x v="0"/>
  </r>
  <r>
    <n v="99999"/>
    <x v="1"/>
    <x v="4"/>
    <s v="ST"/>
    <s v="BIT"/>
    <s v="COL"/>
    <n v="3093474"/>
    <n v="328751"/>
    <n v="73869.975000000006"/>
    <n v="2016"/>
    <x v="0"/>
  </r>
  <r>
    <n v="99999"/>
    <x v="1"/>
    <x v="4"/>
    <s v="ST"/>
    <s v="SUB"/>
    <s v="COL"/>
    <n v="391284"/>
    <n v="38936"/>
    <n v="8769.2090000000007"/>
    <n v="2016"/>
    <x v="0"/>
  </r>
  <r>
    <n v="99999"/>
    <x v="1"/>
    <x v="3"/>
    <s v="ST"/>
    <s v="BIT"/>
    <s v="COL"/>
    <n v="242123"/>
    <n v="71250"/>
    <n v="8777.1949999999997"/>
    <n v="2016"/>
    <x v="0"/>
  </r>
  <r>
    <n v="99999"/>
    <x v="1"/>
    <x v="4"/>
    <s v="ST"/>
    <s v="BIT"/>
    <s v="COL"/>
    <n v="8335358"/>
    <n v="652345"/>
    <n v="131842.70000000001"/>
    <n v="2016"/>
    <x v="0"/>
  </r>
  <r>
    <n v="99999"/>
    <x v="1"/>
    <x v="4"/>
    <s v="ST"/>
    <s v="SUB"/>
    <s v="COL"/>
    <n v="8385305"/>
    <n v="1920082"/>
    <n v="157257.19"/>
    <n v="20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7" firstHeaderRow="0" firstDataRow="1" firstDataCol="1" rowPageCount="2" colPageCount="1"/>
  <pivotFields count="11">
    <pivotField showAll="0"/>
    <pivotField axis="axisPage" showAll="0">
      <items count="3">
        <item x="0"/>
        <item x="1"/>
        <item t="default"/>
      </items>
    </pivotField>
    <pivotField axis="axisPage" multipleItemSelectionAllowed="1" showAll="0">
      <items count="8">
        <item h="1" x="2"/>
        <item h="1" x="6"/>
        <item x="0"/>
        <item h="1" x="4"/>
        <item h="1" x="5"/>
        <item h="1" x="3"/>
        <item x="1"/>
        <item t="default"/>
      </items>
    </pivotField>
    <pivotField showAll="0"/>
    <pivotField showAll="0"/>
    <pivotField showAll="0"/>
    <pivotField dataField="1" numFmtId="3" showAll="0"/>
    <pivotField numFmtId="3" showAll="0"/>
    <pivotField dataField="1" numFmtId="3" showAll="0"/>
    <pivotField showAll="0"/>
    <pivotField axis="axisRow" showAll="0">
      <items count="3">
        <item x="0"/>
        <item x="1"/>
        <item t="default"/>
      </items>
    </pivotField>
  </pivotFields>
  <rowFields count="1">
    <field x="10"/>
  </rowFields>
  <rowItems count="3">
    <i>
      <x/>
    </i>
    <i>
      <x v="1"/>
    </i>
    <i t="grand">
      <x/>
    </i>
  </rowItems>
  <colFields count="1">
    <field x="-2"/>
  </colFields>
  <colItems count="2">
    <i>
      <x/>
    </i>
    <i i="1">
      <x v="1"/>
    </i>
  </colItems>
  <pageFields count="2">
    <pageField fld="1" item="0" hier="-1"/>
    <pageField fld="2" hier="-1"/>
  </pageFields>
  <dataFields count="2">
    <dataField name="Sum of Total Fuel Consumption_x000a_MMBtu" fld="6" baseField="0" baseItem="0"/>
    <dataField name="Sum of Net Generation_x000a_(Megawatthou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azard.com/media/2390/lazards-levelized-cost-of-energy-analysis-90.pdf" TargetMode="External"/><Relationship Id="rId2" Type="http://schemas.openxmlformats.org/officeDocument/2006/relationships/hyperlink" Target="http://www.eia.gov/electricity/annual/" TargetMode="External"/><Relationship Id="rId1" Type="http://schemas.openxmlformats.org/officeDocument/2006/relationships/hyperlink" Target="http://www.eia.gov/electricity/annual/" TargetMode="External"/><Relationship Id="rId5" Type="http://schemas.openxmlformats.org/officeDocument/2006/relationships/hyperlink" Target="https://www.clpgroup.com/en/Sustainability-site/Report%20Archive%20%20Year%20Document/SR_In_Essence_2016_en.pdf" TargetMode="External"/><Relationship Id="rId4" Type="http://schemas.openxmlformats.org/officeDocument/2006/relationships/hyperlink" Target="https://www.eia.gov/electricity/data/eia923/xls/f923_2016.zi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lpgroup.com/en/Sustainability-site/Report%20Archive%20%20Year%20Document/SR_In_Essence_2016_en.pdf"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
  <sheetViews>
    <sheetView workbookViewId="0">
      <selection activeCell="E13" sqref="E13"/>
    </sheetView>
  </sheetViews>
  <sheetFormatPr defaultRowHeight="15" x14ac:dyDescent="0.25"/>
  <cols>
    <col min="2" max="2" width="63.7109375" customWidth="1"/>
  </cols>
  <sheetData>
    <row r="1" spans="1:2" x14ac:dyDescent="0.25">
      <c r="A1" s="1" t="s">
        <v>0</v>
      </c>
    </row>
    <row r="3" spans="1:2" x14ac:dyDescent="0.25">
      <c r="A3" s="1" t="s">
        <v>1</v>
      </c>
      <c r="B3" s="2" t="s">
        <v>115</v>
      </c>
    </row>
    <row r="4" spans="1:2" x14ac:dyDescent="0.25">
      <c r="B4" t="s">
        <v>107</v>
      </c>
    </row>
    <row r="5" spans="1:2" x14ac:dyDescent="0.25">
      <c r="B5" s="3">
        <v>2016</v>
      </c>
    </row>
    <row r="6" spans="1:2" x14ac:dyDescent="0.25">
      <c r="B6" t="s">
        <v>106</v>
      </c>
    </row>
    <row r="7" spans="1:2" x14ac:dyDescent="0.25">
      <c r="B7" s="4" t="s">
        <v>97</v>
      </c>
    </row>
    <row r="10" spans="1:2" x14ac:dyDescent="0.25">
      <c r="B10" s="2" t="s">
        <v>2</v>
      </c>
    </row>
    <row r="11" spans="1:2" x14ac:dyDescent="0.25">
      <c r="B11" t="s">
        <v>3</v>
      </c>
    </row>
    <row r="12" spans="1:2" x14ac:dyDescent="0.25">
      <c r="B12" s="3">
        <v>2016</v>
      </c>
    </row>
    <row r="13" spans="1:2" x14ac:dyDescent="0.25">
      <c r="B13" t="s">
        <v>4</v>
      </c>
    </row>
    <row r="14" spans="1:2" x14ac:dyDescent="0.25">
      <c r="B14" s="4" t="s">
        <v>5</v>
      </c>
    </row>
    <row r="15" spans="1:2" x14ac:dyDescent="0.25">
      <c r="B15" t="s">
        <v>6</v>
      </c>
    </row>
    <row r="17" spans="1:2" x14ac:dyDescent="0.25">
      <c r="B17" s="2" t="s">
        <v>7</v>
      </c>
    </row>
    <row r="18" spans="1:2" x14ac:dyDescent="0.25">
      <c r="B18" t="s">
        <v>3</v>
      </c>
    </row>
    <row r="19" spans="1:2" x14ac:dyDescent="0.25">
      <c r="B19" s="3">
        <v>2017</v>
      </c>
    </row>
    <row r="20" spans="1:2" x14ac:dyDescent="0.25">
      <c r="B20" t="s">
        <v>8</v>
      </c>
    </row>
    <row r="21" spans="1:2" x14ac:dyDescent="0.25">
      <c r="B21" s="4" t="s">
        <v>9</v>
      </c>
    </row>
    <row r="22" spans="1:2" x14ac:dyDescent="0.25">
      <c r="B22" t="s">
        <v>10</v>
      </c>
    </row>
    <row r="24" spans="1:2" x14ac:dyDescent="0.25">
      <c r="A24" s="1" t="s">
        <v>18</v>
      </c>
      <c r="B24" s="2" t="s">
        <v>11</v>
      </c>
    </row>
    <row r="25" spans="1:2" x14ac:dyDescent="0.25">
      <c r="A25" s="13" t="s">
        <v>19</v>
      </c>
      <c r="B25" t="s">
        <v>3</v>
      </c>
    </row>
    <row r="26" spans="1:2" x14ac:dyDescent="0.25">
      <c r="A26" s="13" t="s">
        <v>20</v>
      </c>
      <c r="B26" s="3">
        <v>2016</v>
      </c>
    </row>
    <row r="27" spans="1:2" x14ac:dyDescent="0.25">
      <c r="A27" s="13" t="s">
        <v>21</v>
      </c>
      <c r="B27" t="s">
        <v>4</v>
      </c>
    </row>
    <row r="28" spans="1:2" x14ac:dyDescent="0.25">
      <c r="A28" s="13"/>
      <c r="B28" s="4" t="s">
        <v>5</v>
      </c>
    </row>
    <row r="29" spans="1:2" x14ac:dyDescent="0.25">
      <c r="A29" s="13" t="s">
        <v>22</v>
      </c>
      <c r="B29" t="s">
        <v>12</v>
      </c>
    </row>
    <row r="30" spans="1:2" x14ac:dyDescent="0.25">
      <c r="A30" s="13" t="s">
        <v>23</v>
      </c>
    </row>
    <row r="31" spans="1:2" x14ac:dyDescent="0.25">
      <c r="A31" s="13" t="s">
        <v>24</v>
      </c>
      <c r="B31" s="2" t="s">
        <v>13</v>
      </c>
    </row>
    <row r="32" spans="1:2" x14ac:dyDescent="0.25">
      <c r="A32" s="13"/>
      <c r="B32" t="s">
        <v>14</v>
      </c>
    </row>
    <row r="33" spans="1:2" x14ac:dyDescent="0.25">
      <c r="A33" s="13" t="s">
        <v>25</v>
      </c>
      <c r="B33" s="3">
        <v>2015</v>
      </c>
    </row>
    <row r="34" spans="1:2" x14ac:dyDescent="0.25">
      <c r="A34" s="13" t="s">
        <v>26</v>
      </c>
      <c r="B34" t="s">
        <v>15</v>
      </c>
    </row>
    <row r="35" spans="1:2" x14ac:dyDescent="0.25">
      <c r="A35" s="13" t="s">
        <v>27</v>
      </c>
      <c r="B35" s="19" t="s">
        <v>16</v>
      </c>
    </row>
    <row r="36" spans="1:2" x14ac:dyDescent="0.25">
      <c r="B36" t="s">
        <v>17</v>
      </c>
    </row>
    <row r="40" spans="1:2" x14ac:dyDescent="0.25">
      <c r="B40" t="s">
        <v>108</v>
      </c>
    </row>
  </sheetData>
  <hyperlinks>
    <hyperlink ref="B28" r:id="rId1" xr:uid="{00000000-0004-0000-0000-000000000000}"/>
    <hyperlink ref="B14" r:id="rId2" xr:uid="{00000000-0004-0000-0000-000001000000}"/>
    <hyperlink ref="B35" r:id="rId3" xr:uid="{00000000-0004-0000-0000-000002000000}"/>
    <hyperlink ref="B21" r:id="rId4" xr:uid="{00000000-0004-0000-0000-000003000000}"/>
    <hyperlink ref="B7" r:id="rId5" display="https://www.clpgroup.com/en/Sustainability-site/Report Archive  Year Document/SR_In_Essence_2016_en.pdf" xr:uid="{E604701D-B655-4437-A24E-F9145BEF02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2361-2D44-4641-8E2F-0C08D8756869}">
  <dimension ref="A1:H8"/>
  <sheetViews>
    <sheetView workbookViewId="0">
      <selection activeCell="K8" sqref="K8"/>
    </sheetView>
  </sheetViews>
  <sheetFormatPr defaultRowHeight="15" x14ac:dyDescent="0.25"/>
  <cols>
    <col min="1" max="1" width="10" customWidth="1"/>
    <col min="2" max="2" width="11.42578125" bestFit="1" customWidth="1"/>
    <col min="5" max="5" width="11.28515625" customWidth="1"/>
    <col min="6" max="6" width="15.42578125" customWidth="1"/>
    <col min="7" max="7" width="13.5703125" customWidth="1"/>
  </cols>
  <sheetData>
    <row r="1" spans="1:8" x14ac:dyDescent="0.25">
      <c r="A1" s="4" t="s">
        <v>97</v>
      </c>
    </row>
    <row r="2" spans="1:8" x14ac:dyDescent="0.25">
      <c r="D2">
        <v>1</v>
      </c>
      <c r="E2" t="s">
        <v>109</v>
      </c>
      <c r="F2">
        <v>1</v>
      </c>
      <c r="G2" t="s">
        <v>112</v>
      </c>
    </row>
    <row r="3" spans="1:8" x14ac:dyDescent="0.25">
      <c r="D3">
        <f>3412.14163*1000</f>
        <v>3412141.63</v>
      </c>
      <c r="E3" t="s">
        <v>110</v>
      </c>
      <c r="F3">
        <f>0.00094781712*1000</f>
        <v>0.94781711999999996</v>
      </c>
      <c r="G3" t="s">
        <v>110</v>
      </c>
    </row>
    <row r="5" spans="1:8" ht="45" x14ac:dyDescent="0.25">
      <c r="B5" s="1" t="s">
        <v>104</v>
      </c>
      <c r="C5" s="24" t="s">
        <v>105</v>
      </c>
      <c r="D5" s="24" t="s">
        <v>98</v>
      </c>
      <c r="E5" s="24" t="s">
        <v>111</v>
      </c>
      <c r="F5" s="24" t="s">
        <v>113</v>
      </c>
      <c r="G5" s="24" t="s">
        <v>114</v>
      </c>
      <c r="H5" t="s">
        <v>108</v>
      </c>
    </row>
    <row r="6" spans="1:8" x14ac:dyDescent="0.25">
      <c r="B6" t="s">
        <v>101</v>
      </c>
      <c r="C6" t="s">
        <v>99</v>
      </c>
      <c r="D6" s="23">
        <v>0.45100000000000001</v>
      </c>
      <c r="E6">
        <v>7982</v>
      </c>
      <c r="F6" s="25">
        <f>E6*$F$3*1000</f>
        <v>7565476.2518399991</v>
      </c>
      <c r="G6" s="27">
        <f>1/D6*$D$3</f>
        <v>7565724.2350332588</v>
      </c>
    </row>
    <row r="7" spans="1:8" x14ac:dyDescent="0.25">
      <c r="B7" t="s">
        <v>102</v>
      </c>
      <c r="C7" t="s">
        <v>31</v>
      </c>
      <c r="D7" s="23">
        <v>0.33050000000000002</v>
      </c>
      <c r="E7">
        <v>10893</v>
      </c>
      <c r="F7" s="25">
        <f>E7*$F$3*1000</f>
        <v>10324571.88816</v>
      </c>
      <c r="G7" s="27">
        <f>1/D7*$D$3</f>
        <v>10324180.423600605</v>
      </c>
    </row>
    <row r="8" spans="1:8" x14ac:dyDescent="0.25">
      <c r="B8" t="s">
        <v>103</v>
      </c>
      <c r="C8" t="s">
        <v>100</v>
      </c>
      <c r="D8" s="23">
        <v>0.21099999999999999</v>
      </c>
      <c r="E8">
        <v>17062</v>
      </c>
      <c r="F8" s="25">
        <f>E8*$F$3*1000</f>
        <v>16171655.701439999</v>
      </c>
      <c r="G8" s="27">
        <f>1/D8*$D$3</f>
        <v>16171287.345971564</v>
      </c>
    </row>
  </sheetData>
  <hyperlinks>
    <hyperlink ref="A1" r:id="rId1" display="https://www.clpgroup.com/en/Sustainability-site/Report Archive  Year Document/SR_In_Essence_2016_en.pdf" xr:uid="{3DFC4FC9-2E8B-464C-9C56-8E519F5BE6AA}"/>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C14" sqref="C14"/>
    </sheetView>
  </sheetViews>
  <sheetFormatPr defaultColWidth="9.140625" defaultRowHeight="15" x14ac:dyDescent="0.25"/>
  <cols>
    <col min="1" max="1" width="17.140625" style="5" bestFit="1" customWidth="1"/>
    <col min="2" max="5" width="25.7109375" style="5" bestFit="1" customWidth="1"/>
    <col min="6" max="16384" width="9.140625" style="5"/>
  </cols>
  <sheetData>
    <row r="1" spans="1:5" ht="15.75" x14ac:dyDescent="0.25">
      <c r="A1" s="20" t="s">
        <v>28</v>
      </c>
      <c r="B1" s="20"/>
      <c r="C1" s="20"/>
      <c r="D1" s="20"/>
      <c r="E1" s="20"/>
    </row>
    <row r="2" spans="1:5" ht="15.75" x14ac:dyDescent="0.25">
      <c r="A2" s="20" t="s">
        <v>29</v>
      </c>
      <c r="B2" s="20"/>
      <c r="C2" s="20"/>
      <c r="D2" s="20"/>
      <c r="E2" s="20"/>
    </row>
    <row r="3" spans="1:5" x14ac:dyDescent="0.25">
      <c r="A3" s="6" t="s">
        <v>30</v>
      </c>
      <c r="B3" s="7" t="s">
        <v>31</v>
      </c>
      <c r="C3" s="7" t="s">
        <v>32</v>
      </c>
      <c r="D3" s="7" t="s">
        <v>33</v>
      </c>
      <c r="E3" s="7" t="s">
        <v>34</v>
      </c>
    </row>
    <row r="4" spans="1:5" x14ac:dyDescent="0.25">
      <c r="A4" s="12">
        <v>2004</v>
      </c>
      <c r="B4" s="9">
        <v>10331</v>
      </c>
      <c r="C4" s="9">
        <v>10571</v>
      </c>
      <c r="D4" s="9">
        <v>8647</v>
      </c>
      <c r="E4" s="9">
        <v>10428</v>
      </c>
    </row>
    <row r="5" spans="1:5" x14ac:dyDescent="0.25">
      <c r="A5" s="12">
        <v>2005</v>
      </c>
      <c r="B5" s="9">
        <v>10373</v>
      </c>
      <c r="C5" s="9">
        <v>10631</v>
      </c>
      <c r="D5" s="9">
        <v>8551</v>
      </c>
      <c r="E5" s="9">
        <v>10436</v>
      </c>
    </row>
    <row r="6" spans="1:5" x14ac:dyDescent="0.25">
      <c r="A6" s="12">
        <v>2006</v>
      </c>
      <c r="B6" s="9">
        <v>10351</v>
      </c>
      <c r="C6" s="9">
        <v>10809</v>
      </c>
      <c r="D6" s="9">
        <v>8471</v>
      </c>
      <c r="E6" s="9">
        <v>10435</v>
      </c>
    </row>
    <row r="7" spans="1:5" x14ac:dyDescent="0.25">
      <c r="A7" s="12">
        <v>2007</v>
      </c>
      <c r="B7" s="9">
        <v>10375</v>
      </c>
      <c r="C7" s="9">
        <v>10794</v>
      </c>
      <c r="D7" s="9">
        <v>8403</v>
      </c>
      <c r="E7" s="9">
        <v>10489</v>
      </c>
    </row>
    <row r="8" spans="1:5" x14ac:dyDescent="0.25">
      <c r="A8" s="12">
        <v>2008</v>
      </c>
      <c r="B8" s="9">
        <v>10378</v>
      </c>
      <c r="C8" s="9">
        <v>11015</v>
      </c>
      <c r="D8" s="9">
        <v>8305</v>
      </c>
      <c r="E8" s="9">
        <v>10452</v>
      </c>
    </row>
    <row r="9" spans="1:5" x14ac:dyDescent="0.25">
      <c r="A9" s="12">
        <v>2009</v>
      </c>
      <c r="B9" s="9">
        <v>10414</v>
      </c>
      <c r="C9" s="9">
        <v>10923</v>
      </c>
      <c r="D9" s="9">
        <v>8160</v>
      </c>
      <c r="E9" s="9">
        <v>10459</v>
      </c>
    </row>
    <row r="10" spans="1:5" x14ac:dyDescent="0.25">
      <c r="A10" s="12">
        <v>2010</v>
      </c>
      <c r="B10" s="9">
        <v>10415</v>
      </c>
      <c r="C10" s="9">
        <v>10984</v>
      </c>
      <c r="D10" s="9">
        <v>8185</v>
      </c>
      <c r="E10" s="9">
        <v>10452</v>
      </c>
    </row>
    <row r="11" spans="1:5" x14ac:dyDescent="0.25">
      <c r="A11" s="12">
        <v>2011</v>
      </c>
      <c r="B11" s="9">
        <v>10444</v>
      </c>
      <c r="C11" s="9">
        <v>10829</v>
      </c>
      <c r="D11" s="9">
        <v>8152</v>
      </c>
      <c r="E11" s="9">
        <v>10464</v>
      </c>
    </row>
    <row r="12" spans="1:5" x14ac:dyDescent="0.25">
      <c r="A12" s="12">
        <v>2012</v>
      </c>
      <c r="B12" s="9">
        <v>10498</v>
      </c>
      <c r="C12" s="9">
        <v>10991</v>
      </c>
      <c r="D12" s="9">
        <v>8039</v>
      </c>
      <c r="E12" s="9">
        <v>10479</v>
      </c>
    </row>
    <row r="13" spans="1:5" x14ac:dyDescent="0.25">
      <c r="A13" s="12">
        <v>2013</v>
      </c>
      <c r="B13" s="9">
        <v>10459</v>
      </c>
      <c r="C13" s="9">
        <v>10713</v>
      </c>
      <c r="D13" s="9">
        <v>7948</v>
      </c>
      <c r="E13" s="9">
        <v>10449</v>
      </c>
    </row>
    <row r="14" spans="1:5" x14ac:dyDescent="0.25">
      <c r="A14" s="12">
        <v>2014</v>
      </c>
      <c r="B14" s="9">
        <v>10428</v>
      </c>
      <c r="C14" s="9">
        <v>10814</v>
      </c>
      <c r="D14" s="9">
        <v>7907</v>
      </c>
      <c r="E14" s="9">
        <v>10459</v>
      </c>
    </row>
    <row r="15" spans="1:5" ht="166.5" customHeight="1" x14ac:dyDescent="0.25">
      <c r="A15" s="21" t="s">
        <v>35</v>
      </c>
      <c r="B15" s="21"/>
      <c r="C15" s="21"/>
      <c r="D15" s="21"/>
      <c r="E15" s="21"/>
    </row>
  </sheetData>
  <mergeCells count="3">
    <mergeCell ref="A1:E1"/>
    <mergeCell ref="A2:E2"/>
    <mergeCell ref="A15: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2"/>
  <sheetViews>
    <sheetView workbookViewId="0"/>
  </sheetViews>
  <sheetFormatPr defaultRowHeight="15" x14ac:dyDescent="0.25"/>
  <cols>
    <col min="1" max="1" width="13.85546875" customWidth="1"/>
    <col min="2" max="2" width="17.5703125" customWidth="1"/>
    <col min="3" max="3" width="25.85546875" customWidth="1"/>
    <col min="5" max="5" width="21.85546875" customWidth="1"/>
    <col min="6" max="6" width="16.42578125" customWidth="1"/>
    <col min="7" max="7" width="18.140625" customWidth="1"/>
    <col min="8" max="8" width="13.7109375" customWidth="1"/>
    <col min="9" max="9" width="23.85546875" customWidth="1"/>
  </cols>
  <sheetData>
    <row r="1" spans="1:11" ht="51.75" x14ac:dyDescent="0.25">
      <c r="A1" s="6" t="s">
        <v>36</v>
      </c>
      <c r="B1" s="6" t="s">
        <v>37</v>
      </c>
      <c r="C1" s="6" t="s">
        <v>38</v>
      </c>
      <c r="D1" s="6" t="s">
        <v>39</v>
      </c>
      <c r="E1" s="6" t="s">
        <v>40</v>
      </c>
      <c r="F1" s="6" t="s">
        <v>41</v>
      </c>
      <c r="G1" s="14" t="s">
        <v>42</v>
      </c>
      <c r="H1" s="14" t="s">
        <v>43</v>
      </c>
      <c r="I1" s="14" t="s">
        <v>44</v>
      </c>
      <c r="J1" s="6" t="s">
        <v>45</v>
      </c>
      <c r="K1" s="15" t="s">
        <v>46</v>
      </c>
    </row>
    <row r="2" spans="1:11" x14ac:dyDescent="0.25">
      <c r="A2" s="12">
        <v>3</v>
      </c>
      <c r="B2" s="8" t="s">
        <v>47</v>
      </c>
      <c r="C2" s="8" t="s">
        <v>48</v>
      </c>
      <c r="D2" s="8" t="s">
        <v>49</v>
      </c>
      <c r="E2" s="8" t="s">
        <v>50</v>
      </c>
      <c r="F2" s="8" t="s">
        <v>51</v>
      </c>
      <c r="G2" s="9">
        <v>43137858</v>
      </c>
      <c r="H2" s="9">
        <v>43137858</v>
      </c>
      <c r="I2" s="9">
        <v>4278313.0999999996</v>
      </c>
      <c r="J2" s="12">
        <v>2016</v>
      </c>
      <c r="K2">
        <f>IF(E2="LIG",1,0)</f>
        <v>0</v>
      </c>
    </row>
    <row r="3" spans="1:11" x14ac:dyDescent="0.25">
      <c r="A3" s="12">
        <v>8</v>
      </c>
      <c r="B3" s="8" t="s">
        <v>47</v>
      </c>
      <c r="C3" s="8" t="s">
        <v>48</v>
      </c>
      <c r="D3" s="8" t="s">
        <v>49</v>
      </c>
      <c r="E3" s="8" t="s">
        <v>50</v>
      </c>
      <c r="F3" s="8" t="s">
        <v>51</v>
      </c>
      <c r="G3" s="9">
        <v>53420676</v>
      </c>
      <c r="H3" s="9">
        <v>53420676</v>
      </c>
      <c r="I3" s="9">
        <v>5481975.9000000004</v>
      </c>
      <c r="J3" s="12">
        <v>2016</v>
      </c>
      <c r="K3">
        <f t="shared" ref="K3:K66" si="0">IF(E3="LIG",1,0)</f>
        <v>0</v>
      </c>
    </row>
    <row r="4" spans="1:11" x14ac:dyDescent="0.25">
      <c r="A4" s="12">
        <v>10</v>
      </c>
      <c r="B4" s="8" t="s">
        <v>47</v>
      </c>
      <c r="C4" s="8" t="s">
        <v>48</v>
      </c>
      <c r="D4" s="8" t="s">
        <v>49</v>
      </c>
      <c r="E4" s="8" t="s">
        <v>50</v>
      </c>
      <c r="F4" s="8" t="s">
        <v>51</v>
      </c>
      <c r="G4" s="9">
        <v>5329105</v>
      </c>
      <c r="H4" s="9">
        <v>5329105</v>
      </c>
      <c r="I4" s="9">
        <v>525671.21</v>
      </c>
      <c r="J4" s="12">
        <v>2016</v>
      </c>
      <c r="K4">
        <f t="shared" si="0"/>
        <v>0</v>
      </c>
    </row>
    <row r="5" spans="1:11" x14ac:dyDescent="0.25">
      <c r="A5" s="12">
        <v>10</v>
      </c>
      <c r="B5" s="8" t="s">
        <v>47</v>
      </c>
      <c r="C5" s="8" t="s">
        <v>48</v>
      </c>
      <c r="D5" s="8" t="s">
        <v>49</v>
      </c>
      <c r="E5" s="8" t="s">
        <v>52</v>
      </c>
      <c r="F5" s="8" t="s">
        <v>51</v>
      </c>
      <c r="G5" s="9">
        <v>0</v>
      </c>
      <c r="H5" s="9">
        <v>0</v>
      </c>
      <c r="I5" s="9">
        <v>0</v>
      </c>
      <c r="J5" s="12">
        <v>2016</v>
      </c>
      <c r="K5">
        <f t="shared" si="0"/>
        <v>0</v>
      </c>
    </row>
    <row r="6" spans="1:11" x14ac:dyDescent="0.25">
      <c r="A6" s="12">
        <v>26</v>
      </c>
      <c r="B6" s="8" t="s">
        <v>47</v>
      </c>
      <c r="C6" s="8" t="s">
        <v>48</v>
      </c>
      <c r="D6" s="8" t="s">
        <v>49</v>
      </c>
      <c r="E6" s="8" t="s">
        <v>50</v>
      </c>
      <c r="F6" s="8" t="s">
        <v>51</v>
      </c>
      <c r="G6" s="9">
        <v>39353677</v>
      </c>
      <c r="H6" s="9">
        <v>39353677</v>
      </c>
      <c r="I6" s="9">
        <v>3774469.5</v>
      </c>
      <c r="J6" s="12">
        <v>2016</v>
      </c>
      <c r="K6">
        <f t="shared" si="0"/>
        <v>0</v>
      </c>
    </row>
    <row r="7" spans="1:11" x14ac:dyDescent="0.25">
      <c r="A7" s="12">
        <v>47</v>
      </c>
      <c r="B7" s="8" t="s">
        <v>47</v>
      </c>
      <c r="C7" s="8" t="s">
        <v>48</v>
      </c>
      <c r="D7" s="8" t="s">
        <v>49</v>
      </c>
      <c r="E7" s="8" t="s">
        <v>50</v>
      </c>
      <c r="F7" s="8" t="s">
        <v>51</v>
      </c>
      <c r="G7" s="9">
        <v>8531305</v>
      </c>
      <c r="H7" s="9">
        <v>8531305</v>
      </c>
      <c r="I7" s="9">
        <v>739246.85</v>
      </c>
      <c r="J7" s="12">
        <v>2016</v>
      </c>
      <c r="K7">
        <f t="shared" si="0"/>
        <v>0</v>
      </c>
    </row>
    <row r="8" spans="1:11" x14ac:dyDescent="0.25">
      <c r="A8" s="12">
        <v>47</v>
      </c>
      <c r="B8" s="8" t="s">
        <v>47</v>
      </c>
      <c r="C8" s="8" t="s">
        <v>48</v>
      </c>
      <c r="D8" s="8" t="s">
        <v>49</v>
      </c>
      <c r="E8" s="8" t="s">
        <v>52</v>
      </c>
      <c r="F8" s="8" t="s">
        <v>51</v>
      </c>
      <c r="G8" s="9">
        <v>0</v>
      </c>
      <c r="H8" s="9">
        <v>0</v>
      </c>
      <c r="I8" s="9">
        <v>0</v>
      </c>
      <c r="J8" s="12">
        <v>2016</v>
      </c>
      <c r="K8">
        <f t="shared" si="0"/>
        <v>0</v>
      </c>
    </row>
    <row r="9" spans="1:11" x14ac:dyDescent="0.25">
      <c r="A9" s="12">
        <v>51</v>
      </c>
      <c r="B9" s="8" t="s">
        <v>47</v>
      </c>
      <c r="C9" s="8" t="s">
        <v>48</v>
      </c>
      <c r="D9" s="8" t="s">
        <v>49</v>
      </c>
      <c r="E9" s="8" t="s">
        <v>53</v>
      </c>
      <c r="F9" s="8" t="s">
        <v>51</v>
      </c>
      <c r="G9" s="9">
        <v>39127908</v>
      </c>
      <c r="H9" s="9">
        <v>39127908</v>
      </c>
      <c r="I9" s="9">
        <v>3367664.6</v>
      </c>
      <c r="J9" s="12">
        <v>2016</v>
      </c>
      <c r="K9">
        <f t="shared" si="0"/>
        <v>1</v>
      </c>
    </row>
    <row r="10" spans="1:11" x14ac:dyDescent="0.25">
      <c r="A10" s="12">
        <v>56</v>
      </c>
      <c r="B10" s="8" t="s">
        <v>47</v>
      </c>
      <c r="C10" s="8" t="s">
        <v>48</v>
      </c>
      <c r="D10" s="8" t="s">
        <v>49</v>
      </c>
      <c r="E10" s="8" t="s">
        <v>50</v>
      </c>
      <c r="F10" s="8" t="s">
        <v>51</v>
      </c>
      <c r="G10" s="9">
        <v>16717799</v>
      </c>
      <c r="H10" s="9">
        <v>16717799</v>
      </c>
      <c r="I10" s="9">
        <v>1470743.5</v>
      </c>
      <c r="J10" s="12">
        <v>2016</v>
      </c>
      <c r="K10">
        <f t="shared" si="0"/>
        <v>0</v>
      </c>
    </row>
    <row r="11" spans="1:11" x14ac:dyDescent="0.25">
      <c r="A11" s="12">
        <v>60</v>
      </c>
      <c r="B11" s="8" t="s">
        <v>47</v>
      </c>
      <c r="C11" s="8" t="s">
        <v>48</v>
      </c>
      <c r="D11" s="8" t="s">
        <v>49</v>
      </c>
      <c r="E11" s="8" t="s">
        <v>52</v>
      </c>
      <c r="F11" s="8" t="s">
        <v>51</v>
      </c>
      <c r="G11" s="9">
        <v>13897712</v>
      </c>
      <c r="H11" s="9">
        <v>13897712</v>
      </c>
      <c r="I11" s="9">
        <v>1251702.3999999999</v>
      </c>
      <c r="J11" s="12">
        <v>2016</v>
      </c>
      <c r="K11">
        <f t="shared" si="0"/>
        <v>0</v>
      </c>
    </row>
    <row r="12" spans="1:11" x14ac:dyDescent="0.25">
      <c r="A12" s="12">
        <v>87</v>
      </c>
      <c r="B12" s="8" t="s">
        <v>47</v>
      </c>
      <c r="C12" s="8" t="s">
        <v>48</v>
      </c>
      <c r="D12" s="8" t="s">
        <v>49</v>
      </c>
      <c r="E12" s="8" t="s">
        <v>52</v>
      </c>
      <c r="F12" s="8" t="s">
        <v>51</v>
      </c>
      <c r="G12" s="9">
        <v>14276083</v>
      </c>
      <c r="H12" s="9">
        <v>14276083</v>
      </c>
      <c r="I12" s="9">
        <v>1298589.1000000001</v>
      </c>
      <c r="J12" s="12">
        <v>2016</v>
      </c>
      <c r="K12">
        <f t="shared" si="0"/>
        <v>0</v>
      </c>
    </row>
    <row r="13" spans="1:11" x14ac:dyDescent="0.25">
      <c r="A13" s="12">
        <v>108</v>
      </c>
      <c r="B13" s="8" t="s">
        <v>47</v>
      </c>
      <c r="C13" s="8" t="s">
        <v>48</v>
      </c>
      <c r="D13" s="8" t="s">
        <v>49</v>
      </c>
      <c r="E13" s="8" t="s">
        <v>52</v>
      </c>
      <c r="F13" s="8" t="s">
        <v>51</v>
      </c>
      <c r="G13" s="9">
        <v>17461454</v>
      </c>
      <c r="H13" s="9">
        <v>17461454</v>
      </c>
      <c r="I13" s="9">
        <v>1580566.4</v>
      </c>
      <c r="J13" s="12">
        <v>2016</v>
      </c>
      <c r="K13">
        <f t="shared" si="0"/>
        <v>0</v>
      </c>
    </row>
    <row r="14" spans="1:11" x14ac:dyDescent="0.25">
      <c r="A14" s="12">
        <v>113</v>
      </c>
      <c r="B14" s="8" t="s">
        <v>47</v>
      </c>
      <c r="C14" s="8" t="s">
        <v>48</v>
      </c>
      <c r="D14" s="8" t="s">
        <v>49</v>
      </c>
      <c r="E14" s="8" t="s">
        <v>50</v>
      </c>
      <c r="F14" s="8" t="s">
        <v>51</v>
      </c>
      <c r="G14" s="9">
        <v>0</v>
      </c>
      <c r="H14" s="9">
        <v>0</v>
      </c>
      <c r="I14" s="9">
        <v>0</v>
      </c>
      <c r="J14" s="12">
        <v>2016</v>
      </c>
      <c r="K14">
        <f t="shared" si="0"/>
        <v>0</v>
      </c>
    </row>
    <row r="15" spans="1:11" x14ac:dyDescent="0.25">
      <c r="A15" s="12">
        <v>113</v>
      </c>
      <c r="B15" s="8" t="s">
        <v>47</v>
      </c>
      <c r="C15" s="8" t="s">
        <v>48</v>
      </c>
      <c r="D15" s="8" t="s">
        <v>49</v>
      </c>
      <c r="E15" s="8" t="s">
        <v>52</v>
      </c>
      <c r="F15" s="8" t="s">
        <v>51</v>
      </c>
      <c r="G15" s="9">
        <v>26847668</v>
      </c>
      <c r="H15" s="9">
        <v>26847668</v>
      </c>
      <c r="I15" s="9">
        <v>2427927.4</v>
      </c>
      <c r="J15" s="12">
        <v>2016</v>
      </c>
      <c r="K15">
        <f t="shared" si="0"/>
        <v>0</v>
      </c>
    </row>
    <row r="16" spans="1:11" x14ac:dyDescent="0.25">
      <c r="A16" s="12">
        <v>126</v>
      </c>
      <c r="B16" s="8" t="s">
        <v>47</v>
      </c>
      <c r="C16" s="8" t="s">
        <v>48</v>
      </c>
      <c r="D16" s="8" t="s">
        <v>49</v>
      </c>
      <c r="E16" s="8" t="s">
        <v>50</v>
      </c>
      <c r="F16" s="8" t="s">
        <v>51</v>
      </c>
      <c r="G16" s="9">
        <v>0</v>
      </c>
      <c r="H16" s="9">
        <v>0</v>
      </c>
      <c r="I16" s="9">
        <v>0</v>
      </c>
      <c r="J16" s="12">
        <v>2016</v>
      </c>
      <c r="K16">
        <f t="shared" si="0"/>
        <v>0</v>
      </c>
    </row>
    <row r="17" spans="1:11" x14ac:dyDescent="0.25">
      <c r="A17" s="12">
        <v>126</v>
      </c>
      <c r="B17" s="8" t="s">
        <v>47</v>
      </c>
      <c r="C17" s="8" t="s">
        <v>48</v>
      </c>
      <c r="D17" s="8" t="s">
        <v>49</v>
      </c>
      <c r="E17" s="8" t="s">
        <v>52</v>
      </c>
      <c r="F17" s="8" t="s">
        <v>51</v>
      </c>
      <c r="G17" s="9">
        <v>0</v>
      </c>
      <c r="H17" s="9">
        <v>0</v>
      </c>
      <c r="I17" s="9">
        <v>0</v>
      </c>
      <c r="J17" s="12">
        <v>2016</v>
      </c>
      <c r="K17">
        <f t="shared" si="0"/>
        <v>0</v>
      </c>
    </row>
    <row r="18" spans="1:11" x14ac:dyDescent="0.25">
      <c r="A18" s="12">
        <v>127</v>
      </c>
      <c r="B18" s="8" t="s">
        <v>47</v>
      </c>
      <c r="C18" s="8" t="s">
        <v>48</v>
      </c>
      <c r="D18" s="8" t="s">
        <v>49</v>
      </c>
      <c r="E18" s="8" t="s">
        <v>52</v>
      </c>
      <c r="F18" s="8" t="s">
        <v>51</v>
      </c>
      <c r="G18" s="9">
        <v>26767919</v>
      </c>
      <c r="H18" s="9">
        <v>26767919</v>
      </c>
      <c r="I18" s="9">
        <v>2485825.4</v>
      </c>
      <c r="J18" s="12">
        <v>2016</v>
      </c>
      <c r="K18">
        <f t="shared" si="0"/>
        <v>0</v>
      </c>
    </row>
    <row r="19" spans="1:11" x14ac:dyDescent="0.25">
      <c r="A19" s="12">
        <v>130</v>
      </c>
      <c r="B19" s="8" t="s">
        <v>47</v>
      </c>
      <c r="C19" s="8" t="s">
        <v>48</v>
      </c>
      <c r="D19" s="8" t="s">
        <v>49</v>
      </c>
      <c r="E19" s="8" t="s">
        <v>50</v>
      </c>
      <c r="F19" s="8" t="s">
        <v>51</v>
      </c>
      <c r="G19" s="9">
        <v>101584242</v>
      </c>
      <c r="H19" s="9">
        <v>101584242</v>
      </c>
      <c r="I19" s="9">
        <v>10119127</v>
      </c>
      <c r="J19" s="12">
        <v>2016</v>
      </c>
      <c r="K19">
        <f t="shared" si="0"/>
        <v>0</v>
      </c>
    </row>
    <row r="20" spans="1:11" x14ac:dyDescent="0.25">
      <c r="A20" s="12">
        <v>136</v>
      </c>
      <c r="B20" s="8" t="s">
        <v>47</v>
      </c>
      <c r="C20" s="8" t="s">
        <v>48</v>
      </c>
      <c r="D20" s="8" t="s">
        <v>49</v>
      </c>
      <c r="E20" s="8" t="s">
        <v>50</v>
      </c>
      <c r="F20" s="8" t="s">
        <v>51</v>
      </c>
      <c r="G20" s="9">
        <v>73649196</v>
      </c>
      <c r="H20" s="9">
        <v>73649196</v>
      </c>
      <c r="I20" s="9">
        <v>7555880.0999999996</v>
      </c>
      <c r="J20" s="12">
        <v>2016</v>
      </c>
      <c r="K20">
        <f t="shared" si="0"/>
        <v>0</v>
      </c>
    </row>
    <row r="21" spans="1:11" x14ac:dyDescent="0.25">
      <c r="A21" s="12">
        <v>160</v>
      </c>
      <c r="B21" s="8" t="s">
        <v>47</v>
      </c>
      <c r="C21" s="8" t="s">
        <v>48</v>
      </c>
      <c r="D21" s="8" t="s">
        <v>49</v>
      </c>
      <c r="E21" s="8" t="s">
        <v>50</v>
      </c>
      <c r="F21" s="8" t="s">
        <v>51</v>
      </c>
      <c r="G21" s="9">
        <v>7239846</v>
      </c>
      <c r="H21" s="9">
        <v>7239846</v>
      </c>
      <c r="I21" s="9">
        <v>654367.30000000005</v>
      </c>
      <c r="J21" s="12">
        <v>2016</v>
      </c>
      <c r="K21">
        <f t="shared" si="0"/>
        <v>0</v>
      </c>
    </row>
    <row r="22" spans="1:11" x14ac:dyDescent="0.25">
      <c r="A22" s="12">
        <v>160</v>
      </c>
      <c r="B22" s="8" t="s">
        <v>47</v>
      </c>
      <c r="C22" s="8" t="s">
        <v>48</v>
      </c>
      <c r="D22" s="8" t="s">
        <v>49</v>
      </c>
      <c r="E22" s="8" t="s">
        <v>52</v>
      </c>
      <c r="F22" s="8" t="s">
        <v>51</v>
      </c>
      <c r="G22" s="9">
        <v>14001729</v>
      </c>
      <c r="H22" s="9">
        <v>14001729</v>
      </c>
      <c r="I22" s="9">
        <v>1254995.1000000001</v>
      </c>
      <c r="J22" s="12">
        <v>2016</v>
      </c>
      <c r="K22">
        <f t="shared" si="0"/>
        <v>0</v>
      </c>
    </row>
    <row r="23" spans="1:11" x14ac:dyDescent="0.25">
      <c r="A23" s="12">
        <v>165</v>
      </c>
      <c r="B23" s="8" t="s">
        <v>47</v>
      </c>
      <c r="C23" s="8" t="s">
        <v>48</v>
      </c>
      <c r="D23" s="8" t="s">
        <v>49</v>
      </c>
      <c r="E23" s="8" t="s">
        <v>52</v>
      </c>
      <c r="F23" s="8" t="s">
        <v>51</v>
      </c>
      <c r="G23" s="9">
        <v>28373547</v>
      </c>
      <c r="H23" s="9">
        <v>28373547</v>
      </c>
      <c r="I23" s="9">
        <v>2287894.7000000002</v>
      </c>
      <c r="J23" s="12">
        <v>2016</v>
      </c>
      <c r="K23">
        <f t="shared" si="0"/>
        <v>0</v>
      </c>
    </row>
    <row r="24" spans="1:11" x14ac:dyDescent="0.25">
      <c r="A24" s="12">
        <v>207</v>
      </c>
      <c r="B24" s="8" t="s">
        <v>47</v>
      </c>
      <c r="C24" s="8" t="s">
        <v>48</v>
      </c>
      <c r="D24" s="8" t="s">
        <v>49</v>
      </c>
      <c r="E24" s="8" t="s">
        <v>50</v>
      </c>
      <c r="F24" s="8" t="s">
        <v>51</v>
      </c>
      <c r="G24" s="9">
        <v>52617789</v>
      </c>
      <c r="H24" s="9">
        <v>52617789</v>
      </c>
      <c r="I24" s="9">
        <v>4904200.2</v>
      </c>
      <c r="J24" s="12">
        <v>2016</v>
      </c>
      <c r="K24">
        <f t="shared" si="0"/>
        <v>0</v>
      </c>
    </row>
    <row r="25" spans="1:11" x14ac:dyDescent="0.25">
      <c r="A25" s="12">
        <v>298</v>
      </c>
      <c r="B25" s="8" t="s">
        <v>47</v>
      </c>
      <c r="C25" s="8" t="s">
        <v>54</v>
      </c>
      <c r="D25" s="8" t="s">
        <v>49</v>
      </c>
      <c r="E25" s="8" t="s">
        <v>53</v>
      </c>
      <c r="F25" s="8" t="s">
        <v>51</v>
      </c>
      <c r="G25" s="9">
        <v>46056375</v>
      </c>
      <c r="H25" s="9">
        <v>46056375</v>
      </c>
      <c r="I25" s="9">
        <v>4361506.4000000004</v>
      </c>
      <c r="J25" s="12">
        <v>2016</v>
      </c>
      <c r="K25">
        <f t="shared" si="0"/>
        <v>1</v>
      </c>
    </row>
    <row r="26" spans="1:11" x14ac:dyDescent="0.25">
      <c r="A26" s="12">
        <v>298</v>
      </c>
      <c r="B26" s="8" t="s">
        <v>47</v>
      </c>
      <c r="C26" s="8" t="s">
        <v>54</v>
      </c>
      <c r="D26" s="8" t="s">
        <v>49</v>
      </c>
      <c r="E26" s="8" t="s">
        <v>52</v>
      </c>
      <c r="F26" s="8" t="s">
        <v>51</v>
      </c>
      <c r="G26" s="9">
        <v>50107615</v>
      </c>
      <c r="H26" s="9">
        <v>50107615</v>
      </c>
      <c r="I26" s="9">
        <v>4739937.4000000004</v>
      </c>
      <c r="J26" s="12">
        <v>2016</v>
      </c>
      <c r="K26">
        <f t="shared" si="0"/>
        <v>0</v>
      </c>
    </row>
    <row r="27" spans="1:11" x14ac:dyDescent="0.25">
      <c r="A27" s="12">
        <v>384</v>
      </c>
      <c r="B27" s="8" t="s">
        <v>47</v>
      </c>
      <c r="C27" s="8" t="s">
        <v>54</v>
      </c>
      <c r="D27" s="8" t="s">
        <v>49</v>
      </c>
      <c r="E27" s="8" t="s">
        <v>52</v>
      </c>
      <c r="F27" s="8" t="s">
        <v>51</v>
      </c>
      <c r="G27" s="9">
        <v>10523562</v>
      </c>
      <c r="H27" s="9">
        <v>10523562</v>
      </c>
      <c r="I27" s="9">
        <v>1001298.4</v>
      </c>
      <c r="J27" s="12">
        <v>2016</v>
      </c>
      <c r="K27">
        <f t="shared" si="0"/>
        <v>0</v>
      </c>
    </row>
    <row r="28" spans="1:11" x14ac:dyDescent="0.25">
      <c r="A28" s="12">
        <v>469</v>
      </c>
      <c r="B28" s="8" t="s">
        <v>47</v>
      </c>
      <c r="C28" s="8" t="s">
        <v>48</v>
      </c>
      <c r="D28" s="8" t="s">
        <v>49</v>
      </c>
      <c r="E28" s="8" t="s">
        <v>50</v>
      </c>
      <c r="F28" s="8" t="s">
        <v>51</v>
      </c>
      <c r="G28" s="9">
        <v>20908119</v>
      </c>
      <c r="H28" s="9">
        <v>20908119</v>
      </c>
      <c r="I28" s="9">
        <v>1914120.1</v>
      </c>
      <c r="J28" s="12">
        <v>2016</v>
      </c>
      <c r="K28">
        <f t="shared" si="0"/>
        <v>0</v>
      </c>
    </row>
    <row r="29" spans="1:11" x14ac:dyDescent="0.25">
      <c r="A29" s="12">
        <v>470</v>
      </c>
      <c r="B29" s="8" t="s">
        <v>47</v>
      </c>
      <c r="C29" s="8" t="s">
        <v>48</v>
      </c>
      <c r="D29" s="8" t="s">
        <v>49</v>
      </c>
      <c r="E29" s="8" t="s">
        <v>52</v>
      </c>
      <c r="F29" s="8" t="s">
        <v>51</v>
      </c>
      <c r="G29" s="9">
        <v>94205818</v>
      </c>
      <c r="H29" s="9">
        <v>94205818</v>
      </c>
      <c r="I29" s="9">
        <v>8928928.9000000004</v>
      </c>
      <c r="J29" s="12">
        <v>2016</v>
      </c>
      <c r="K29">
        <f t="shared" si="0"/>
        <v>0</v>
      </c>
    </row>
    <row r="30" spans="1:11" x14ac:dyDescent="0.25">
      <c r="A30" s="12">
        <v>477</v>
      </c>
      <c r="B30" s="8" t="s">
        <v>47</v>
      </c>
      <c r="C30" s="8" t="s">
        <v>48</v>
      </c>
      <c r="D30" s="8" t="s">
        <v>49</v>
      </c>
      <c r="E30" s="8" t="s">
        <v>50</v>
      </c>
      <c r="F30" s="8" t="s">
        <v>51</v>
      </c>
      <c r="G30" s="9">
        <v>9795736</v>
      </c>
      <c r="H30" s="9">
        <v>9795736</v>
      </c>
      <c r="I30" s="9">
        <v>1000513.6</v>
      </c>
      <c r="J30" s="12">
        <v>2016</v>
      </c>
      <c r="K30">
        <f t="shared" si="0"/>
        <v>0</v>
      </c>
    </row>
    <row r="31" spans="1:11" x14ac:dyDescent="0.25">
      <c r="A31" s="12">
        <v>492</v>
      </c>
      <c r="B31" s="8" t="s">
        <v>47</v>
      </c>
      <c r="C31" s="8" t="s">
        <v>48</v>
      </c>
      <c r="D31" s="8" t="s">
        <v>49</v>
      </c>
      <c r="E31" s="8" t="s">
        <v>50</v>
      </c>
      <c r="F31" s="8" t="s">
        <v>51</v>
      </c>
      <c r="G31" s="9">
        <v>0</v>
      </c>
      <c r="H31" s="9">
        <v>0</v>
      </c>
      <c r="I31" s="9">
        <v>0</v>
      </c>
      <c r="J31" s="12">
        <v>2016</v>
      </c>
      <c r="K31">
        <f t="shared" si="0"/>
        <v>0</v>
      </c>
    </row>
    <row r="32" spans="1:11" x14ac:dyDescent="0.25">
      <c r="A32" s="12">
        <v>492</v>
      </c>
      <c r="B32" s="8" t="s">
        <v>47</v>
      </c>
      <c r="C32" s="8" t="s">
        <v>48</v>
      </c>
      <c r="D32" s="8" t="s">
        <v>49</v>
      </c>
      <c r="E32" s="8" t="s">
        <v>52</v>
      </c>
      <c r="F32" s="8" t="s">
        <v>51</v>
      </c>
      <c r="G32" s="9">
        <v>11833972</v>
      </c>
      <c r="H32" s="9">
        <v>11833972</v>
      </c>
      <c r="I32" s="9">
        <v>1033063.5</v>
      </c>
      <c r="J32" s="12">
        <v>2016</v>
      </c>
      <c r="K32">
        <f t="shared" si="0"/>
        <v>0</v>
      </c>
    </row>
    <row r="33" spans="1:11" x14ac:dyDescent="0.25">
      <c r="A33" s="12">
        <v>525</v>
      </c>
      <c r="B33" s="8" t="s">
        <v>47</v>
      </c>
      <c r="C33" s="8" t="s">
        <v>48</v>
      </c>
      <c r="D33" s="8" t="s">
        <v>49</v>
      </c>
      <c r="E33" s="8" t="s">
        <v>50</v>
      </c>
      <c r="F33" s="8" t="s">
        <v>51</v>
      </c>
      <c r="G33" s="9">
        <v>26643079</v>
      </c>
      <c r="H33" s="9">
        <v>26643079</v>
      </c>
      <c r="I33" s="9">
        <v>2408504.5</v>
      </c>
      <c r="J33" s="12">
        <v>2016</v>
      </c>
      <c r="K33">
        <f t="shared" si="0"/>
        <v>0</v>
      </c>
    </row>
    <row r="34" spans="1:11" x14ac:dyDescent="0.25">
      <c r="A34" s="12">
        <v>527</v>
      </c>
      <c r="B34" s="8" t="s">
        <v>47</v>
      </c>
      <c r="C34" s="8" t="s">
        <v>48</v>
      </c>
      <c r="D34" s="8" t="s">
        <v>49</v>
      </c>
      <c r="E34" s="8" t="s">
        <v>50</v>
      </c>
      <c r="F34" s="8" t="s">
        <v>51</v>
      </c>
      <c r="G34" s="9">
        <v>2763452</v>
      </c>
      <c r="H34" s="9">
        <v>2763452</v>
      </c>
      <c r="I34" s="9">
        <v>222062.55</v>
      </c>
      <c r="J34" s="12">
        <v>2016</v>
      </c>
      <c r="K34">
        <f t="shared" si="0"/>
        <v>0</v>
      </c>
    </row>
    <row r="35" spans="1:11" x14ac:dyDescent="0.25">
      <c r="A35" s="12">
        <v>546</v>
      </c>
      <c r="B35" s="8" t="s">
        <v>47</v>
      </c>
      <c r="C35" s="8" t="s">
        <v>54</v>
      </c>
      <c r="D35" s="8" t="s">
        <v>49</v>
      </c>
      <c r="E35" s="8" t="s">
        <v>55</v>
      </c>
      <c r="F35" s="8" t="s">
        <v>51</v>
      </c>
      <c r="G35" s="9">
        <v>0</v>
      </c>
      <c r="H35" s="9">
        <v>0</v>
      </c>
      <c r="I35" s="9">
        <v>0</v>
      </c>
      <c r="J35" s="12">
        <v>2016</v>
      </c>
      <c r="K35">
        <f t="shared" si="0"/>
        <v>0</v>
      </c>
    </row>
    <row r="36" spans="1:11" x14ac:dyDescent="0.25">
      <c r="A36" s="12">
        <v>564</v>
      </c>
      <c r="B36" s="8" t="s">
        <v>47</v>
      </c>
      <c r="C36" s="8" t="s">
        <v>48</v>
      </c>
      <c r="D36" s="8" t="s">
        <v>49</v>
      </c>
      <c r="E36" s="8" t="s">
        <v>50</v>
      </c>
      <c r="F36" s="8" t="s">
        <v>51</v>
      </c>
      <c r="G36" s="9">
        <v>40034509</v>
      </c>
      <c r="H36" s="9">
        <v>40034509</v>
      </c>
      <c r="I36" s="9">
        <v>3894135.5</v>
      </c>
      <c r="J36" s="12">
        <v>2016</v>
      </c>
      <c r="K36">
        <f t="shared" si="0"/>
        <v>0</v>
      </c>
    </row>
    <row r="37" spans="1:11" x14ac:dyDescent="0.25">
      <c r="A37" s="12">
        <v>568</v>
      </c>
      <c r="B37" s="8" t="s">
        <v>47</v>
      </c>
      <c r="C37" s="8" t="s">
        <v>54</v>
      </c>
      <c r="D37" s="8" t="s">
        <v>49</v>
      </c>
      <c r="E37" s="8" t="s">
        <v>55</v>
      </c>
      <c r="F37" s="8" t="s">
        <v>51</v>
      </c>
      <c r="G37" s="9">
        <v>0</v>
      </c>
      <c r="H37" s="9">
        <v>0</v>
      </c>
      <c r="I37" s="9">
        <v>0</v>
      </c>
      <c r="J37" s="12">
        <v>2016</v>
      </c>
      <c r="K37">
        <f t="shared" si="0"/>
        <v>0</v>
      </c>
    </row>
    <row r="38" spans="1:11" x14ac:dyDescent="0.25">
      <c r="A38" s="12">
        <v>568</v>
      </c>
      <c r="B38" s="8" t="s">
        <v>47</v>
      </c>
      <c r="C38" s="8" t="s">
        <v>54</v>
      </c>
      <c r="D38" s="8" t="s">
        <v>49</v>
      </c>
      <c r="E38" s="8" t="s">
        <v>52</v>
      </c>
      <c r="F38" s="8" t="s">
        <v>51</v>
      </c>
      <c r="G38" s="9">
        <v>2340248</v>
      </c>
      <c r="H38" s="9">
        <v>2340248</v>
      </c>
      <c r="I38" s="9">
        <v>177370.48</v>
      </c>
      <c r="J38" s="12">
        <v>2016</v>
      </c>
      <c r="K38">
        <f t="shared" si="0"/>
        <v>0</v>
      </c>
    </row>
    <row r="39" spans="1:11" x14ac:dyDescent="0.25">
      <c r="A39" s="12">
        <v>594</v>
      </c>
      <c r="B39" s="8" t="s">
        <v>47</v>
      </c>
      <c r="C39" s="8" t="s">
        <v>54</v>
      </c>
      <c r="D39" s="8" t="s">
        <v>49</v>
      </c>
      <c r="E39" s="8" t="s">
        <v>50</v>
      </c>
      <c r="F39" s="8" t="s">
        <v>51</v>
      </c>
      <c r="G39" s="9">
        <v>5859221</v>
      </c>
      <c r="H39" s="9">
        <v>5859221</v>
      </c>
      <c r="I39" s="9">
        <v>479349.83</v>
      </c>
      <c r="J39" s="12">
        <v>2016</v>
      </c>
      <c r="K39">
        <f t="shared" si="0"/>
        <v>0</v>
      </c>
    </row>
    <row r="40" spans="1:11" x14ac:dyDescent="0.25">
      <c r="A40" s="12">
        <v>594</v>
      </c>
      <c r="B40" s="8" t="s">
        <v>47</v>
      </c>
      <c r="C40" s="8" t="s">
        <v>54</v>
      </c>
      <c r="D40" s="8" t="s">
        <v>49</v>
      </c>
      <c r="E40" s="8" t="s">
        <v>52</v>
      </c>
      <c r="F40" s="8" t="s">
        <v>51</v>
      </c>
      <c r="G40" s="9">
        <v>0</v>
      </c>
      <c r="H40" s="9">
        <v>0</v>
      </c>
      <c r="I40" s="9">
        <v>0</v>
      </c>
      <c r="J40" s="12">
        <v>2016</v>
      </c>
      <c r="K40">
        <f t="shared" si="0"/>
        <v>0</v>
      </c>
    </row>
    <row r="41" spans="1:11" x14ac:dyDescent="0.25">
      <c r="A41" s="12">
        <v>602</v>
      </c>
      <c r="B41" s="8" t="s">
        <v>47</v>
      </c>
      <c r="C41" s="8" t="s">
        <v>54</v>
      </c>
      <c r="D41" s="8" t="s">
        <v>49</v>
      </c>
      <c r="E41" s="8" t="s">
        <v>50</v>
      </c>
      <c r="F41" s="8" t="s">
        <v>51</v>
      </c>
      <c r="G41" s="9">
        <v>52428177</v>
      </c>
      <c r="H41" s="9">
        <v>52428177</v>
      </c>
      <c r="I41" s="9">
        <v>4711045.0999999996</v>
      </c>
      <c r="J41" s="12">
        <v>2016</v>
      </c>
      <c r="K41">
        <f t="shared" si="0"/>
        <v>0</v>
      </c>
    </row>
    <row r="42" spans="1:11" x14ac:dyDescent="0.25">
      <c r="A42" s="12">
        <v>628</v>
      </c>
      <c r="B42" s="8" t="s">
        <v>47</v>
      </c>
      <c r="C42" s="8" t="s">
        <v>48</v>
      </c>
      <c r="D42" s="8" t="s">
        <v>49</v>
      </c>
      <c r="E42" s="8" t="s">
        <v>50</v>
      </c>
      <c r="F42" s="8" t="s">
        <v>51</v>
      </c>
      <c r="G42" s="9">
        <v>93671139</v>
      </c>
      <c r="H42" s="9">
        <v>93671139</v>
      </c>
      <c r="I42" s="9">
        <v>8850365.5</v>
      </c>
      <c r="J42" s="12">
        <v>2016</v>
      </c>
      <c r="K42">
        <f t="shared" si="0"/>
        <v>0</v>
      </c>
    </row>
    <row r="43" spans="1:11" x14ac:dyDescent="0.25">
      <c r="A43" s="12">
        <v>641</v>
      </c>
      <c r="B43" s="8" t="s">
        <v>47</v>
      </c>
      <c r="C43" s="8" t="s">
        <v>48</v>
      </c>
      <c r="D43" s="8" t="s">
        <v>49</v>
      </c>
      <c r="E43" s="8" t="s">
        <v>50</v>
      </c>
      <c r="F43" s="8" t="s">
        <v>51</v>
      </c>
      <c r="G43" s="9">
        <v>29014138</v>
      </c>
      <c r="H43" s="9">
        <v>29014138</v>
      </c>
      <c r="I43" s="9">
        <v>2585423.7999999998</v>
      </c>
      <c r="J43" s="12">
        <v>2016</v>
      </c>
      <c r="K43">
        <f t="shared" si="0"/>
        <v>0</v>
      </c>
    </row>
    <row r="44" spans="1:11" x14ac:dyDescent="0.25">
      <c r="A44" s="12">
        <v>643</v>
      </c>
      <c r="B44" s="8" t="s">
        <v>47</v>
      </c>
      <c r="C44" s="8" t="s">
        <v>48</v>
      </c>
      <c r="D44" s="8" t="s">
        <v>49</v>
      </c>
      <c r="E44" s="8" t="s">
        <v>50</v>
      </c>
      <c r="F44" s="8" t="s">
        <v>51</v>
      </c>
      <c r="G44" s="9">
        <v>647893</v>
      </c>
      <c r="H44" s="9">
        <v>647893</v>
      </c>
      <c r="I44" s="9">
        <v>53165.684999999998</v>
      </c>
      <c r="J44" s="12">
        <v>2016</v>
      </c>
      <c r="K44">
        <f t="shared" si="0"/>
        <v>0</v>
      </c>
    </row>
    <row r="45" spans="1:11" x14ac:dyDescent="0.25">
      <c r="A45" s="12">
        <v>645</v>
      </c>
      <c r="B45" s="8" t="s">
        <v>47</v>
      </c>
      <c r="C45" s="8" t="s">
        <v>48</v>
      </c>
      <c r="D45" s="8" t="s">
        <v>49</v>
      </c>
      <c r="E45" s="8" t="s">
        <v>50</v>
      </c>
      <c r="F45" s="8" t="s">
        <v>51</v>
      </c>
      <c r="G45" s="9">
        <v>69092661</v>
      </c>
      <c r="H45" s="9">
        <v>69092661</v>
      </c>
      <c r="I45" s="9">
        <v>6402196.0999999996</v>
      </c>
      <c r="J45" s="12">
        <v>2016</v>
      </c>
      <c r="K45">
        <f t="shared" si="0"/>
        <v>0</v>
      </c>
    </row>
    <row r="46" spans="1:11" x14ac:dyDescent="0.25">
      <c r="A46" s="12">
        <v>663</v>
      </c>
      <c r="B46" s="8" t="s">
        <v>47</v>
      </c>
      <c r="C46" s="8" t="s">
        <v>48</v>
      </c>
      <c r="D46" s="8" t="s">
        <v>49</v>
      </c>
      <c r="E46" s="8" t="s">
        <v>50</v>
      </c>
      <c r="F46" s="8" t="s">
        <v>51</v>
      </c>
      <c r="G46" s="9">
        <v>5246935</v>
      </c>
      <c r="H46" s="9">
        <v>5246935</v>
      </c>
      <c r="I46" s="9">
        <v>419943.44</v>
      </c>
      <c r="J46" s="12">
        <v>2016</v>
      </c>
      <c r="K46">
        <f t="shared" si="0"/>
        <v>0</v>
      </c>
    </row>
    <row r="47" spans="1:11" x14ac:dyDescent="0.25">
      <c r="A47" s="12">
        <v>667</v>
      </c>
      <c r="B47" s="8" t="s">
        <v>47</v>
      </c>
      <c r="C47" s="8" t="s">
        <v>48</v>
      </c>
      <c r="D47" s="8" t="s">
        <v>49</v>
      </c>
      <c r="E47" s="8" t="s">
        <v>50</v>
      </c>
      <c r="F47" s="8" t="s">
        <v>51</v>
      </c>
      <c r="G47" s="9">
        <v>12327679</v>
      </c>
      <c r="H47" s="9">
        <v>12327679</v>
      </c>
      <c r="I47" s="9">
        <v>1220869.3</v>
      </c>
      <c r="J47" s="12">
        <v>2016</v>
      </c>
      <c r="K47">
        <f t="shared" si="0"/>
        <v>0</v>
      </c>
    </row>
    <row r="48" spans="1:11" x14ac:dyDescent="0.25">
      <c r="A48" s="12">
        <v>676</v>
      </c>
      <c r="B48" s="8" t="s">
        <v>47</v>
      </c>
      <c r="C48" s="8" t="s">
        <v>48</v>
      </c>
      <c r="D48" s="8" t="s">
        <v>49</v>
      </c>
      <c r="E48" s="8" t="s">
        <v>50</v>
      </c>
      <c r="F48" s="8" t="s">
        <v>51</v>
      </c>
      <c r="G48" s="9">
        <v>15044641</v>
      </c>
      <c r="H48" s="9">
        <v>15044641</v>
      </c>
      <c r="I48" s="9">
        <v>1326679.3999999999</v>
      </c>
      <c r="J48" s="12">
        <v>2016</v>
      </c>
      <c r="K48">
        <f t="shared" si="0"/>
        <v>0</v>
      </c>
    </row>
    <row r="49" spans="1:11" x14ac:dyDescent="0.25">
      <c r="A49" s="12">
        <v>703</v>
      </c>
      <c r="B49" s="8" t="s">
        <v>47</v>
      </c>
      <c r="C49" s="8" t="s">
        <v>48</v>
      </c>
      <c r="D49" s="8" t="s">
        <v>49</v>
      </c>
      <c r="E49" s="8" t="s">
        <v>50</v>
      </c>
      <c r="F49" s="8" t="s">
        <v>51</v>
      </c>
      <c r="G49" s="9">
        <v>155465668</v>
      </c>
      <c r="H49" s="9">
        <v>155465668</v>
      </c>
      <c r="I49" s="9">
        <v>15813244</v>
      </c>
      <c r="J49" s="12">
        <v>2016</v>
      </c>
      <c r="K49">
        <f t="shared" si="0"/>
        <v>0</v>
      </c>
    </row>
    <row r="50" spans="1:11" x14ac:dyDescent="0.25">
      <c r="A50" s="12">
        <v>708</v>
      </c>
      <c r="B50" s="8" t="s">
        <v>47</v>
      </c>
      <c r="C50" s="8" t="s">
        <v>48</v>
      </c>
      <c r="D50" s="8" t="s">
        <v>49</v>
      </c>
      <c r="E50" s="8" t="s">
        <v>50</v>
      </c>
      <c r="F50" s="8" t="s">
        <v>51</v>
      </c>
      <c r="G50" s="9">
        <v>11270731</v>
      </c>
      <c r="H50" s="9">
        <v>11270731</v>
      </c>
      <c r="I50" s="9">
        <v>955034.05</v>
      </c>
      <c r="J50" s="12">
        <v>2016</v>
      </c>
      <c r="K50">
        <f t="shared" si="0"/>
        <v>0</v>
      </c>
    </row>
    <row r="51" spans="1:11" x14ac:dyDescent="0.25">
      <c r="A51" s="12">
        <v>727</v>
      </c>
      <c r="B51" s="8" t="s">
        <v>47</v>
      </c>
      <c r="C51" s="8" t="s">
        <v>48</v>
      </c>
      <c r="D51" s="8" t="s">
        <v>49</v>
      </c>
      <c r="E51" s="8" t="s">
        <v>50</v>
      </c>
      <c r="F51" s="8" t="s">
        <v>51</v>
      </c>
      <c r="G51" s="9">
        <v>0</v>
      </c>
      <c r="H51" s="9">
        <v>0</v>
      </c>
      <c r="I51" s="9">
        <v>-1412.9449999999999</v>
      </c>
      <c r="J51" s="12">
        <v>2016</v>
      </c>
      <c r="K51">
        <f t="shared" si="0"/>
        <v>0</v>
      </c>
    </row>
    <row r="52" spans="1:11" x14ac:dyDescent="0.25">
      <c r="A52" s="12">
        <v>728</v>
      </c>
      <c r="B52" s="8" t="s">
        <v>47</v>
      </c>
      <c r="C52" s="8" t="s">
        <v>48</v>
      </c>
      <c r="D52" s="8" t="s">
        <v>49</v>
      </c>
      <c r="E52" s="8" t="s">
        <v>50</v>
      </c>
      <c r="F52" s="8" t="s">
        <v>51</v>
      </c>
      <c r="G52" s="9">
        <v>0</v>
      </c>
      <c r="H52" s="9">
        <v>0</v>
      </c>
      <c r="I52" s="9">
        <v>0</v>
      </c>
      <c r="J52" s="12">
        <v>2016</v>
      </c>
      <c r="K52">
        <f t="shared" si="0"/>
        <v>0</v>
      </c>
    </row>
    <row r="53" spans="1:11" x14ac:dyDescent="0.25">
      <c r="A53" s="12">
        <v>856</v>
      </c>
      <c r="B53" s="8" t="s">
        <v>47</v>
      </c>
      <c r="C53" s="8" t="s">
        <v>54</v>
      </c>
      <c r="D53" s="8" t="s">
        <v>49</v>
      </c>
      <c r="E53" s="8" t="s">
        <v>50</v>
      </c>
      <c r="F53" s="8" t="s">
        <v>51</v>
      </c>
      <c r="G53" s="9">
        <v>0</v>
      </c>
      <c r="H53" s="9">
        <v>0</v>
      </c>
      <c r="I53" s="9">
        <v>0</v>
      </c>
      <c r="J53" s="12">
        <v>2016</v>
      </c>
      <c r="K53">
        <f t="shared" si="0"/>
        <v>0</v>
      </c>
    </row>
    <row r="54" spans="1:11" x14ac:dyDescent="0.25">
      <c r="A54" s="12">
        <v>856</v>
      </c>
      <c r="B54" s="8" t="s">
        <v>47</v>
      </c>
      <c r="C54" s="8" t="s">
        <v>54</v>
      </c>
      <c r="D54" s="8" t="s">
        <v>49</v>
      </c>
      <c r="E54" s="8" t="s">
        <v>52</v>
      </c>
      <c r="F54" s="8" t="s">
        <v>51</v>
      </c>
      <c r="G54" s="9">
        <v>29514803</v>
      </c>
      <c r="H54" s="9">
        <v>29514803</v>
      </c>
      <c r="I54" s="9">
        <v>2805607.2</v>
      </c>
      <c r="J54" s="12">
        <v>2016</v>
      </c>
      <c r="K54">
        <f t="shared" si="0"/>
        <v>0</v>
      </c>
    </row>
    <row r="55" spans="1:11" x14ac:dyDescent="0.25">
      <c r="A55" s="12">
        <v>861</v>
      </c>
      <c r="B55" s="8" t="s">
        <v>47</v>
      </c>
      <c r="C55" s="8" t="s">
        <v>54</v>
      </c>
      <c r="D55" s="8" t="s">
        <v>49</v>
      </c>
      <c r="E55" s="8" t="s">
        <v>50</v>
      </c>
      <c r="F55" s="8" t="s">
        <v>51</v>
      </c>
      <c r="G55" s="9">
        <v>36274</v>
      </c>
      <c r="H55" s="9">
        <v>36274</v>
      </c>
      <c r="I55" s="9">
        <v>3330.0369999999998</v>
      </c>
      <c r="J55" s="12">
        <v>2016</v>
      </c>
      <c r="K55">
        <f t="shared" si="0"/>
        <v>0</v>
      </c>
    </row>
    <row r="56" spans="1:11" x14ac:dyDescent="0.25">
      <c r="A56" s="12">
        <v>861</v>
      </c>
      <c r="B56" s="8" t="s">
        <v>47</v>
      </c>
      <c r="C56" s="8" t="s">
        <v>54</v>
      </c>
      <c r="D56" s="8" t="s">
        <v>49</v>
      </c>
      <c r="E56" s="8" t="s">
        <v>52</v>
      </c>
      <c r="F56" s="8" t="s">
        <v>51</v>
      </c>
      <c r="G56" s="9">
        <v>51189238</v>
      </c>
      <c r="H56" s="9">
        <v>51189238</v>
      </c>
      <c r="I56" s="9">
        <v>4596962.4000000004</v>
      </c>
      <c r="J56" s="12">
        <v>2016</v>
      </c>
      <c r="K56">
        <f t="shared" si="0"/>
        <v>0</v>
      </c>
    </row>
    <row r="57" spans="1:11" x14ac:dyDescent="0.25">
      <c r="A57" s="12">
        <v>874</v>
      </c>
      <c r="B57" s="8" t="s">
        <v>47</v>
      </c>
      <c r="C57" s="8" t="s">
        <v>54</v>
      </c>
      <c r="D57" s="8" t="s">
        <v>49</v>
      </c>
      <c r="E57" s="8" t="s">
        <v>52</v>
      </c>
      <c r="F57" s="8" t="s">
        <v>51</v>
      </c>
      <c r="G57" s="9">
        <v>1886117</v>
      </c>
      <c r="H57" s="9">
        <v>1886117</v>
      </c>
      <c r="I57" s="9">
        <v>153851.79999999999</v>
      </c>
      <c r="J57" s="12">
        <v>2016</v>
      </c>
      <c r="K57">
        <f t="shared" si="0"/>
        <v>0</v>
      </c>
    </row>
    <row r="58" spans="1:11" x14ac:dyDescent="0.25">
      <c r="A58" s="12">
        <v>876</v>
      </c>
      <c r="B58" s="8" t="s">
        <v>47</v>
      </c>
      <c r="C58" s="8" t="s">
        <v>54</v>
      </c>
      <c r="D58" s="8" t="s">
        <v>49</v>
      </c>
      <c r="E58" s="8" t="s">
        <v>52</v>
      </c>
      <c r="F58" s="8" t="s">
        <v>51</v>
      </c>
      <c r="G58" s="9">
        <v>46946726</v>
      </c>
      <c r="H58" s="9">
        <v>46946726</v>
      </c>
      <c r="I58" s="9">
        <v>4280474.5</v>
      </c>
      <c r="J58" s="12">
        <v>2016</v>
      </c>
      <c r="K58">
        <f t="shared" si="0"/>
        <v>0</v>
      </c>
    </row>
    <row r="59" spans="1:11" x14ac:dyDescent="0.25">
      <c r="A59" s="12">
        <v>879</v>
      </c>
      <c r="B59" s="8" t="s">
        <v>47</v>
      </c>
      <c r="C59" s="8" t="s">
        <v>54</v>
      </c>
      <c r="D59" s="8" t="s">
        <v>49</v>
      </c>
      <c r="E59" s="8" t="s">
        <v>50</v>
      </c>
      <c r="F59" s="8" t="s">
        <v>51</v>
      </c>
      <c r="G59" s="9">
        <v>0</v>
      </c>
      <c r="H59" s="9">
        <v>0</v>
      </c>
      <c r="I59" s="9">
        <v>0</v>
      </c>
      <c r="J59" s="12">
        <v>2016</v>
      </c>
      <c r="K59">
        <f t="shared" si="0"/>
        <v>0</v>
      </c>
    </row>
    <row r="60" spans="1:11" x14ac:dyDescent="0.25">
      <c r="A60" s="12">
        <v>879</v>
      </c>
      <c r="B60" s="8" t="s">
        <v>47</v>
      </c>
      <c r="C60" s="8" t="s">
        <v>54</v>
      </c>
      <c r="D60" s="8" t="s">
        <v>49</v>
      </c>
      <c r="E60" s="8" t="s">
        <v>52</v>
      </c>
      <c r="F60" s="8" t="s">
        <v>51</v>
      </c>
      <c r="G60" s="9">
        <v>53329068</v>
      </c>
      <c r="H60" s="9">
        <v>53329068</v>
      </c>
      <c r="I60" s="9">
        <v>4541832</v>
      </c>
      <c r="J60" s="12">
        <v>2016</v>
      </c>
      <c r="K60">
        <f t="shared" si="0"/>
        <v>0</v>
      </c>
    </row>
    <row r="61" spans="1:11" x14ac:dyDescent="0.25">
      <c r="A61" s="12">
        <v>883</v>
      </c>
      <c r="B61" s="8" t="s">
        <v>47</v>
      </c>
      <c r="C61" s="8" t="s">
        <v>54</v>
      </c>
      <c r="D61" s="8" t="s">
        <v>49</v>
      </c>
      <c r="E61" s="8" t="s">
        <v>52</v>
      </c>
      <c r="F61" s="8" t="s">
        <v>51</v>
      </c>
      <c r="G61" s="9">
        <v>18668157</v>
      </c>
      <c r="H61" s="9">
        <v>18668157</v>
      </c>
      <c r="I61" s="9">
        <v>1750590.1</v>
      </c>
      <c r="J61" s="12">
        <v>2016</v>
      </c>
      <c r="K61">
        <f t="shared" si="0"/>
        <v>0</v>
      </c>
    </row>
    <row r="62" spans="1:11" x14ac:dyDescent="0.25">
      <c r="A62" s="12">
        <v>884</v>
      </c>
      <c r="B62" s="8" t="s">
        <v>47</v>
      </c>
      <c r="C62" s="8" t="s">
        <v>54</v>
      </c>
      <c r="D62" s="8" t="s">
        <v>49</v>
      </c>
      <c r="E62" s="8" t="s">
        <v>52</v>
      </c>
      <c r="F62" s="8" t="s">
        <v>51</v>
      </c>
      <c r="G62" s="9">
        <v>22034128</v>
      </c>
      <c r="H62" s="9">
        <v>22034128</v>
      </c>
      <c r="I62" s="9">
        <v>2105377.2000000002</v>
      </c>
      <c r="J62" s="12">
        <v>2016</v>
      </c>
      <c r="K62">
        <f t="shared" si="0"/>
        <v>0</v>
      </c>
    </row>
    <row r="63" spans="1:11" x14ac:dyDescent="0.25">
      <c r="A63" s="12">
        <v>887</v>
      </c>
      <c r="B63" s="8" t="s">
        <v>47</v>
      </c>
      <c r="C63" s="8" t="s">
        <v>54</v>
      </c>
      <c r="D63" s="8" t="s">
        <v>49</v>
      </c>
      <c r="E63" s="8" t="s">
        <v>52</v>
      </c>
      <c r="F63" s="8" t="s">
        <v>51</v>
      </c>
      <c r="G63" s="9">
        <v>30911812</v>
      </c>
      <c r="H63" s="9">
        <v>30911812</v>
      </c>
      <c r="I63" s="9">
        <v>2738293.8</v>
      </c>
      <c r="J63" s="12">
        <v>2016</v>
      </c>
      <c r="K63">
        <f t="shared" si="0"/>
        <v>0</v>
      </c>
    </row>
    <row r="64" spans="1:11" x14ac:dyDescent="0.25">
      <c r="A64" s="12">
        <v>889</v>
      </c>
      <c r="B64" s="8" t="s">
        <v>47</v>
      </c>
      <c r="C64" s="8" t="s">
        <v>54</v>
      </c>
      <c r="D64" s="8" t="s">
        <v>49</v>
      </c>
      <c r="E64" s="8" t="s">
        <v>52</v>
      </c>
      <c r="F64" s="8" t="s">
        <v>51</v>
      </c>
      <c r="G64" s="9">
        <v>102227338</v>
      </c>
      <c r="H64" s="9">
        <v>102227338</v>
      </c>
      <c r="I64" s="9">
        <v>9779273.5</v>
      </c>
      <c r="J64" s="12">
        <v>2016</v>
      </c>
      <c r="K64">
        <f t="shared" si="0"/>
        <v>0</v>
      </c>
    </row>
    <row r="65" spans="1:11" x14ac:dyDescent="0.25">
      <c r="A65" s="12">
        <v>891</v>
      </c>
      <c r="B65" s="8" t="s">
        <v>47</v>
      </c>
      <c r="C65" s="8" t="s">
        <v>54</v>
      </c>
      <c r="D65" s="8" t="s">
        <v>49</v>
      </c>
      <c r="E65" s="8" t="s">
        <v>50</v>
      </c>
      <c r="F65" s="8" t="s">
        <v>51</v>
      </c>
      <c r="G65" s="9">
        <v>0</v>
      </c>
      <c r="H65" s="9">
        <v>0</v>
      </c>
      <c r="I65" s="9">
        <v>0</v>
      </c>
      <c r="J65" s="12">
        <v>2016</v>
      </c>
      <c r="K65">
        <f t="shared" si="0"/>
        <v>0</v>
      </c>
    </row>
    <row r="66" spans="1:11" x14ac:dyDescent="0.25">
      <c r="A66" s="12">
        <v>891</v>
      </c>
      <c r="B66" s="8" t="s">
        <v>47</v>
      </c>
      <c r="C66" s="8" t="s">
        <v>54</v>
      </c>
      <c r="D66" s="8" t="s">
        <v>49</v>
      </c>
      <c r="E66" s="8" t="s">
        <v>52</v>
      </c>
      <c r="F66" s="8" t="s">
        <v>51</v>
      </c>
      <c r="G66" s="9">
        <v>28548263</v>
      </c>
      <c r="H66" s="9">
        <v>28548263</v>
      </c>
      <c r="I66" s="9">
        <v>2347827</v>
      </c>
      <c r="J66" s="12">
        <v>2016</v>
      </c>
      <c r="K66">
        <f t="shared" si="0"/>
        <v>0</v>
      </c>
    </row>
    <row r="67" spans="1:11" x14ac:dyDescent="0.25">
      <c r="A67" s="12">
        <v>892</v>
      </c>
      <c r="B67" s="8" t="s">
        <v>47</v>
      </c>
      <c r="C67" s="8" t="s">
        <v>54</v>
      </c>
      <c r="D67" s="8" t="s">
        <v>49</v>
      </c>
      <c r="E67" s="8" t="s">
        <v>52</v>
      </c>
      <c r="F67" s="8" t="s">
        <v>51</v>
      </c>
      <c r="G67" s="9">
        <v>16250925</v>
      </c>
      <c r="H67" s="9">
        <v>16250925</v>
      </c>
      <c r="I67" s="9">
        <v>1431576.9</v>
      </c>
      <c r="J67" s="12">
        <v>2016</v>
      </c>
      <c r="K67">
        <f t="shared" ref="K67:K130" si="1">IF(E67="LIG",1,0)</f>
        <v>0</v>
      </c>
    </row>
    <row r="68" spans="1:11" x14ac:dyDescent="0.25">
      <c r="A68" s="12">
        <v>898</v>
      </c>
      <c r="B68" s="8" t="s">
        <v>47</v>
      </c>
      <c r="C68" s="8" t="s">
        <v>54</v>
      </c>
      <c r="D68" s="8" t="s">
        <v>49</v>
      </c>
      <c r="E68" s="8" t="s">
        <v>52</v>
      </c>
      <c r="F68" s="8" t="s">
        <v>51</v>
      </c>
      <c r="G68" s="9">
        <v>9258691</v>
      </c>
      <c r="H68" s="9">
        <v>9258691</v>
      </c>
      <c r="I68" s="9">
        <v>851767.21</v>
      </c>
      <c r="J68" s="12">
        <v>2016</v>
      </c>
      <c r="K68">
        <f t="shared" si="1"/>
        <v>0</v>
      </c>
    </row>
    <row r="69" spans="1:11" x14ac:dyDescent="0.25">
      <c r="A69" s="12">
        <v>963</v>
      </c>
      <c r="B69" s="8" t="s">
        <v>47</v>
      </c>
      <c r="C69" s="8" t="s">
        <v>48</v>
      </c>
      <c r="D69" s="8" t="s">
        <v>49</v>
      </c>
      <c r="E69" s="8" t="s">
        <v>50</v>
      </c>
      <c r="F69" s="8" t="s">
        <v>51</v>
      </c>
      <c r="G69" s="9">
        <v>20967496</v>
      </c>
      <c r="H69" s="9">
        <v>20967496</v>
      </c>
      <c r="I69" s="9">
        <v>1768554.8</v>
      </c>
      <c r="J69" s="12">
        <v>2016</v>
      </c>
      <c r="K69">
        <f t="shared" si="1"/>
        <v>0</v>
      </c>
    </row>
    <row r="70" spans="1:11" x14ac:dyDescent="0.25">
      <c r="A70" s="12">
        <v>976</v>
      </c>
      <c r="B70" s="8" t="s">
        <v>47</v>
      </c>
      <c r="C70" s="8" t="s">
        <v>48</v>
      </c>
      <c r="D70" s="8" t="s">
        <v>49</v>
      </c>
      <c r="E70" s="8" t="s">
        <v>50</v>
      </c>
      <c r="F70" s="8" t="s">
        <v>51</v>
      </c>
      <c r="G70" s="9">
        <v>19098434</v>
      </c>
      <c r="H70" s="9">
        <v>19098434</v>
      </c>
      <c r="I70" s="9">
        <v>1650453.7</v>
      </c>
      <c r="J70" s="12">
        <v>2016</v>
      </c>
      <c r="K70">
        <f t="shared" si="1"/>
        <v>0</v>
      </c>
    </row>
    <row r="71" spans="1:11" x14ac:dyDescent="0.25">
      <c r="A71" s="12">
        <v>983</v>
      </c>
      <c r="B71" s="8" t="s">
        <v>47</v>
      </c>
      <c r="C71" s="8" t="s">
        <v>48</v>
      </c>
      <c r="D71" s="8" t="s">
        <v>49</v>
      </c>
      <c r="E71" s="8" t="s">
        <v>50</v>
      </c>
      <c r="F71" s="8" t="s">
        <v>51</v>
      </c>
      <c r="G71" s="9">
        <v>55006571</v>
      </c>
      <c r="H71" s="9">
        <v>55006571</v>
      </c>
      <c r="I71" s="9">
        <v>5023092.8</v>
      </c>
      <c r="J71" s="12">
        <v>2016</v>
      </c>
      <c r="K71">
        <f t="shared" si="1"/>
        <v>0</v>
      </c>
    </row>
    <row r="72" spans="1:11" x14ac:dyDescent="0.25">
      <c r="A72" s="12">
        <v>983</v>
      </c>
      <c r="B72" s="8" t="s">
        <v>47</v>
      </c>
      <c r="C72" s="8" t="s">
        <v>48</v>
      </c>
      <c r="D72" s="8" t="s">
        <v>49</v>
      </c>
      <c r="E72" s="8" t="s">
        <v>52</v>
      </c>
      <c r="F72" s="8" t="s">
        <v>51</v>
      </c>
      <c r="G72" s="9">
        <v>0</v>
      </c>
      <c r="H72" s="9">
        <v>0</v>
      </c>
      <c r="I72" s="9">
        <v>0</v>
      </c>
      <c r="J72" s="12">
        <v>2016</v>
      </c>
      <c r="K72">
        <f t="shared" si="1"/>
        <v>0</v>
      </c>
    </row>
    <row r="73" spans="1:11" x14ac:dyDescent="0.25">
      <c r="A73" s="12">
        <v>990</v>
      </c>
      <c r="B73" s="8" t="s">
        <v>47</v>
      </c>
      <c r="C73" s="8" t="s">
        <v>48</v>
      </c>
      <c r="D73" s="8" t="s">
        <v>49</v>
      </c>
      <c r="E73" s="8" t="s">
        <v>50</v>
      </c>
      <c r="F73" s="8" t="s">
        <v>51</v>
      </c>
      <c r="G73" s="9">
        <v>3268955</v>
      </c>
      <c r="H73" s="9">
        <v>3268955</v>
      </c>
      <c r="I73" s="9">
        <v>299799.84999999998</v>
      </c>
      <c r="J73" s="12">
        <v>2016</v>
      </c>
      <c r="K73">
        <f t="shared" si="1"/>
        <v>0</v>
      </c>
    </row>
    <row r="74" spans="1:11" x14ac:dyDescent="0.25">
      <c r="A74" s="12">
        <v>991</v>
      </c>
      <c r="B74" s="8" t="s">
        <v>47</v>
      </c>
      <c r="C74" s="8" t="s">
        <v>48</v>
      </c>
      <c r="D74" s="8" t="s">
        <v>49</v>
      </c>
      <c r="E74" s="8" t="s">
        <v>50</v>
      </c>
      <c r="F74" s="8" t="s">
        <v>51</v>
      </c>
      <c r="G74" s="9">
        <v>1284584</v>
      </c>
      <c r="H74" s="9">
        <v>1284584</v>
      </c>
      <c r="I74" s="9">
        <v>103630.32</v>
      </c>
      <c r="J74" s="12">
        <v>2016</v>
      </c>
      <c r="K74">
        <f t="shared" si="1"/>
        <v>0</v>
      </c>
    </row>
    <row r="75" spans="1:11" x14ac:dyDescent="0.25">
      <c r="A75" s="12">
        <v>994</v>
      </c>
      <c r="B75" s="8" t="s">
        <v>47</v>
      </c>
      <c r="C75" s="8" t="s">
        <v>48</v>
      </c>
      <c r="D75" s="8" t="s">
        <v>49</v>
      </c>
      <c r="E75" s="8" t="s">
        <v>50</v>
      </c>
      <c r="F75" s="8" t="s">
        <v>51</v>
      </c>
      <c r="G75" s="9">
        <v>99393429</v>
      </c>
      <c r="H75" s="9">
        <v>99393429</v>
      </c>
      <c r="I75" s="9">
        <v>9214229.6999999993</v>
      </c>
      <c r="J75" s="12">
        <v>2016</v>
      </c>
      <c r="K75">
        <f t="shared" si="1"/>
        <v>0</v>
      </c>
    </row>
    <row r="76" spans="1:11" x14ac:dyDescent="0.25">
      <c r="A76" s="12">
        <v>995</v>
      </c>
      <c r="B76" s="8" t="s">
        <v>47</v>
      </c>
      <c r="C76" s="8" t="s">
        <v>48</v>
      </c>
      <c r="D76" s="8" t="s">
        <v>49</v>
      </c>
      <c r="E76" s="8" t="s">
        <v>50</v>
      </c>
      <c r="F76" s="8" t="s">
        <v>51</v>
      </c>
      <c r="G76" s="9">
        <v>19658857</v>
      </c>
      <c r="H76" s="9">
        <v>19658857</v>
      </c>
      <c r="I76" s="9">
        <v>1746972.9</v>
      </c>
      <c r="J76" s="12">
        <v>2016</v>
      </c>
      <c r="K76">
        <f t="shared" si="1"/>
        <v>0</v>
      </c>
    </row>
    <row r="77" spans="1:11" x14ac:dyDescent="0.25">
      <c r="A77" s="12">
        <v>997</v>
      </c>
      <c r="B77" s="8" t="s">
        <v>47</v>
      </c>
      <c r="C77" s="8" t="s">
        <v>48</v>
      </c>
      <c r="D77" s="8" t="s">
        <v>49</v>
      </c>
      <c r="E77" s="8" t="s">
        <v>50</v>
      </c>
      <c r="F77" s="8" t="s">
        <v>51</v>
      </c>
      <c r="G77" s="9">
        <v>4420322</v>
      </c>
      <c r="H77" s="9">
        <v>4420322</v>
      </c>
      <c r="I77" s="9">
        <v>400430.04</v>
      </c>
      <c r="J77" s="12">
        <v>2016</v>
      </c>
      <c r="K77">
        <f t="shared" si="1"/>
        <v>0</v>
      </c>
    </row>
    <row r="78" spans="1:11" x14ac:dyDescent="0.25">
      <c r="A78" s="12">
        <v>997</v>
      </c>
      <c r="B78" s="8" t="s">
        <v>47</v>
      </c>
      <c r="C78" s="8" t="s">
        <v>48</v>
      </c>
      <c r="D78" s="8" t="s">
        <v>49</v>
      </c>
      <c r="E78" s="8" t="s">
        <v>52</v>
      </c>
      <c r="F78" s="8" t="s">
        <v>51</v>
      </c>
      <c r="G78" s="9">
        <v>14163436</v>
      </c>
      <c r="H78" s="9">
        <v>14163436</v>
      </c>
      <c r="I78" s="9">
        <v>1282465.3999999999</v>
      </c>
      <c r="J78" s="12">
        <v>2016</v>
      </c>
      <c r="K78">
        <f t="shared" si="1"/>
        <v>0</v>
      </c>
    </row>
    <row r="79" spans="1:11" x14ac:dyDescent="0.25">
      <c r="A79" s="12">
        <v>1001</v>
      </c>
      <c r="B79" s="8" t="s">
        <v>47</v>
      </c>
      <c r="C79" s="8" t="s">
        <v>48</v>
      </c>
      <c r="D79" s="8" t="s">
        <v>49</v>
      </c>
      <c r="E79" s="8" t="s">
        <v>50</v>
      </c>
      <c r="F79" s="8" t="s">
        <v>51</v>
      </c>
      <c r="G79" s="9">
        <v>62798242</v>
      </c>
      <c r="H79" s="9">
        <v>62798242</v>
      </c>
      <c r="I79" s="9">
        <v>6053157.5</v>
      </c>
      <c r="J79" s="12">
        <v>2016</v>
      </c>
      <c r="K79">
        <f t="shared" si="1"/>
        <v>0</v>
      </c>
    </row>
    <row r="80" spans="1:11" x14ac:dyDescent="0.25">
      <c r="A80" s="12">
        <v>1008</v>
      </c>
      <c r="B80" s="8" t="s">
        <v>47</v>
      </c>
      <c r="C80" s="8" t="s">
        <v>48</v>
      </c>
      <c r="D80" s="8" t="s">
        <v>49</v>
      </c>
      <c r="E80" s="8" t="s">
        <v>50</v>
      </c>
      <c r="F80" s="8" t="s">
        <v>51</v>
      </c>
      <c r="G80" s="9">
        <v>4361088</v>
      </c>
      <c r="H80" s="9">
        <v>4361088</v>
      </c>
      <c r="I80" s="9">
        <v>317495.03000000003</v>
      </c>
      <c r="J80" s="12">
        <v>2016</v>
      </c>
      <c r="K80">
        <f t="shared" si="1"/>
        <v>0</v>
      </c>
    </row>
    <row r="81" spans="1:11" x14ac:dyDescent="0.25">
      <c r="A81" s="12">
        <v>1010</v>
      </c>
      <c r="B81" s="8" t="s">
        <v>47</v>
      </c>
      <c r="C81" s="8" t="s">
        <v>48</v>
      </c>
      <c r="D81" s="8" t="s">
        <v>49</v>
      </c>
      <c r="E81" s="8" t="s">
        <v>50</v>
      </c>
      <c r="F81" s="8" t="s">
        <v>51</v>
      </c>
      <c r="G81" s="9">
        <v>5356153</v>
      </c>
      <c r="H81" s="9">
        <v>5356153</v>
      </c>
      <c r="I81" s="9">
        <v>511896.11</v>
      </c>
      <c r="J81" s="12">
        <v>2016</v>
      </c>
      <c r="K81">
        <f t="shared" si="1"/>
        <v>0</v>
      </c>
    </row>
    <row r="82" spans="1:11" x14ac:dyDescent="0.25">
      <c r="A82" s="12">
        <v>1012</v>
      </c>
      <c r="B82" s="8" t="s">
        <v>47</v>
      </c>
      <c r="C82" s="8" t="s">
        <v>48</v>
      </c>
      <c r="D82" s="8" t="s">
        <v>49</v>
      </c>
      <c r="E82" s="8" t="s">
        <v>50</v>
      </c>
      <c r="F82" s="8" t="s">
        <v>51</v>
      </c>
      <c r="G82" s="9">
        <v>12317696</v>
      </c>
      <c r="H82" s="9">
        <v>12317696</v>
      </c>
      <c r="I82" s="9">
        <v>1098923.1000000001</v>
      </c>
      <c r="J82" s="12">
        <v>2016</v>
      </c>
      <c r="K82">
        <f t="shared" si="1"/>
        <v>0</v>
      </c>
    </row>
    <row r="83" spans="1:11" x14ac:dyDescent="0.25">
      <c r="A83" s="12">
        <v>1047</v>
      </c>
      <c r="B83" s="8" t="s">
        <v>47</v>
      </c>
      <c r="C83" s="8" t="s">
        <v>48</v>
      </c>
      <c r="D83" s="8" t="s">
        <v>49</v>
      </c>
      <c r="E83" s="8" t="s">
        <v>50</v>
      </c>
      <c r="F83" s="8" t="s">
        <v>51</v>
      </c>
      <c r="G83" s="9">
        <v>0</v>
      </c>
      <c r="H83" s="9">
        <v>0</v>
      </c>
      <c r="I83" s="9">
        <v>0</v>
      </c>
      <c r="J83" s="12">
        <v>2016</v>
      </c>
      <c r="K83">
        <f t="shared" si="1"/>
        <v>0</v>
      </c>
    </row>
    <row r="84" spans="1:11" x14ac:dyDescent="0.25">
      <c r="A84" s="12">
        <v>1047</v>
      </c>
      <c r="B84" s="8" t="s">
        <v>47</v>
      </c>
      <c r="C84" s="8" t="s">
        <v>48</v>
      </c>
      <c r="D84" s="8" t="s">
        <v>49</v>
      </c>
      <c r="E84" s="8" t="s">
        <v>52</v>
      </c>
      <c r="F84" s="8" t="s">
        <v>51</v>
      </c>
      <c r="G84" s="9">
        <v>10918334</v>
      </c>
      <c r="H84" s="9">
        <v>10918334</v>
      </c>
      <c r="I84" s="9">
        <v>897374.61</v>
      </c>
      <c r="J84" s="12">
        <v>2016</v>
      </c>
      <c r="K84">
        <f t="shared" si="1"/>
        <v>0</v>
      </c>
    </row>
    <row r="85" spans="1:11" x14ac:dyDescent="0.25">
      <c r="A85" s="12">
        <v>1048</v>
      </c>
      <c r="B85" s="8" t="s">
        <v>47</v>
      </c>
      <c r="C85" s="8" t="s">
        <v>48</v>
      </c>
      <c r="D85" s="8" t="s">
        <v>49</v>
      </c>
      <c r="E85" s="8" t="s">
        <v>52</v>
      </c>
      <c r="F85" s="8" t="s">
        <v>51</v>
      </c>
      <c r="G85" s="9">
        <v>0</v>
      </c>
      <c r="H85" s="9">
        <v>0</v>
      </c>
      <c r="I85" s="9">
        <v>0</v>
      </c>
      <c r="J85" s="12">
        <v>2016</v>
      </c>
      <c r="K85">
        <f t="shared" si="1"/>
        <v>0</v>
      </c>
    </row>
    <row r="86" spans="1:11" x14ac:dyDescent="0.25">
      <c r="A86" s="12">
        <v>1073</v>
      </c>
      <c r="B86" s="8" t="s">
        <v>56</v>
      </c>
      <c r="C86" s="8" t="s">
        <v>48</v>
      </c>
      <c r="D86" s="8" t="s">
        <v>49</v>
      </c>
      <c r="E86" s="8" t="s">
        <v>52</v>
      </c>
      <c r="F86" s="8" t="s">
        <v>51</v>
      </c>
      <c r="G86" s="9">
        <v>4134577</v>
      </c>
      <c r="H86" s="9">
        <v>4097186</v>
      </c>
      <c r="I86" s="9">
        <v>298422.96999999997</v>
      </c>
      <c r="J86" s="12">
        <v>2016</v>
      </c>
      <c r="K86">
        <f t="shared" si="1"/>
        <v>0</v>
      </c>
    </row>
    <row r="87" spans="1:11" x14ac:dyDescent="0.25">
      <c r="A87" s="12">
        <v>1077</v>
      </c>
      <c r="B87" s="8" t="s">
        <v>47</v>
      </c>
      <c r="C87" s="8" t="s">
        <v>48</v>
      </c>
      <c r="D87" s="8" t="s">
        <v>49</v>
      </c>
      <c r="E87" s="8" t="s">
        <v>50</v>
      </c>
      <c r="F87" s="8" t="s">
        <v>51</v>
      </c>
      <c r="G87" s="9">
        <v>0</v>
      </c>
      <c r="H87" s="9">
        <v>0</v>
      </c>
      <c r="I87" s="9">
        <v>0</v>
      </c>
      <c r="J87" s="12">
        <v>2016</v>
      </c>
      <c r="K87">
        <f t="shared" si="1"/>
        <v>0</v>
      </c>
    </row>
    <row r="88" spans="1:11" x14ac:dyDescent="0.25">
      <c r="A88" s="12">
        <v>1077</v>
      </c>
      <c r="B88" s="8" t="s">
        <v>47</v>
      </c>
      <c r="C88" s="8" t="s">
        <v>48</v>
      </c>
      <c r="D88" s="8" t="s">
        <v>49</v>
      </c>
      <c r="E88" s="8" t="s">
        <v>52</v>
      </c>
      <c r="F88" s="8" t="s">
        <v>51</v>
      </c>
      <c r="G88" s="9">
        <v>0</v>
      </c>
      <c r="H88" s="9">
        <v>0</v>
      </c>
      <c r="I88" s="9">
        <v>0</v>
      </c>
      <c r="J88" s="12">
        <v>2016</v>
      </c>
      <c r="K88">
        <f t="shared" si="1"/>
        <v>0</v>
      </c>
    </row>
    <row r="89" spans="1:11" x14ac:dyDescent="0.25">
      <c r="A89" s="12">
        <v>1082</v>
      </c>
      <c r="B89" s="8" t="s">
        <v>56</v>
      </c>
      <c r="C89" s="8" t="s">
        <v>48</v>
      </c>
      <c r="D89" s="8" t="s">
        <v>49</v>
      </c>
      <c r="E89" s="8" t="s">
        <v>52</v>
      </c>
      <c r="F89" s="8" t="s">
        <v>51</v>
      </c>
      <c r="G89" s="9">
        <v>87227730</v>
      </c>
      <c r="H89" s="9">
        <v>87227730</v>
      </c>
      <c r="I89" s="9">
        <v>8664987.3000000007</v>
      </c>
      <c r="J89" s="12">
        <v>2016</v>
      </c>
      <c r="K89">
        <f t="shared" si="1"/>
        <v>0</v>
      </c>
    </row>
    <row r="90" spans="1:11" x14ac:dyDescent="0.25">
      <c r="A90" s="12">
        <v>1091</v>
      </c>
      <c r="B90" s="8" t="s">
        <v>47</v>
      </c>
      <c r="C90" s="8" t="s">
        <v>48</v>
      </c>
      <c r="D90" s="8" t="s">
        <v>49</v>
      </c>
      <c r="E90" s="8" t="s">
        <v>52</v>
      </c>
      <c r="F90" s="8" t="s">
        <v>51</v>
      </c>
      <c r="G90" s="9">
        <v>19514765</v>
      </c>
      <c r="H90" s="9">
        <v>19514765</v>
      </c>
      <c r="I90" s="9">
        <v>1833607.8</v>
      </c>
      <c r="J90" s="12">
        <v>2016</v>
      </c>
      <c r="K90">
        <f t="shared" si="1"/>
        <v>0</v>
      </c>
    </row>
    <row r="91" spans="1:11" x14ac:dyDescent="0.25">
      <c r="A91" s="12">
        <v>1104</v>
      </c>
      <c r="B91" s="8" t="s">
        <v>47</v>
      </c>
      <c r="C91" s="8" t="s">
        <v>48</v>
      </c>
      <c r="D91" s="8" t="s">
        <v>49</v>
      </c>
      <c r="E91" s="8" t="s">
        <v>52</v>
      </c>
      <c r="F91" s="8" t="s">
        <v>51</v>
      </c>
      <c r="G91" s="9">
        <v>11576898</v>
      </c>
      <c r="H91" s="9">
        <v>11576898</v>
      </c>
      <c r="I91" s="9">
        <v>1116898</v>
      </c>
      <c r="J91" s="12">
        <v>2016</v>
      </c>
      <c r="K91">
        <f t="shared" si="1"/>
        <v>0</v>
      </c>
    </row>
    <row r="92" spans="1:11" x14ac:dyDescent="0.25">
      <c r="A92" s="12">
        <v>1167</v>
      </c>
      <c r="B92" s="8" t="s">
        <v>56</v>
      </c>
      <c r="C92" s="8" t="s">
        <v>48</v>
      </c>
      <c r="D92" s="8" t="s">
        <v>49</v>
      </c>
      <c r="E92" s="8" t="s">
        <v>52</v>
      </c>
      <c r="F92" s="8" t="s">
        <v>51</v>
      </c>
      <c r="G92" s="9">
        <v>9562244</v>
      </c>
      <c r="H92" s="9">
        <v>9562244</v>
      </c>
      <c r="I92" s="9">
        <v>871102.6</v>
      </c>
      <c r="J92" s="12">
        <v>2016</v>
      </c>
      <c r="K92">
        <f t="shared" si="1"/>
        <v>0</v>
      </c>
    </row>
    <row r="93" spans="1:11" x14ac:dyDescent="0.25">
      <c r="A93" s="12">
        <v>1241</v>
      </c>
      <c r="B93" s="8" t="s">
        <v>47</v>
      </c>
      <c r="C93" s="8" t="s">
        <v>48</v>
      </c>
      <c r="D93" s="8" t="s">
        <v>49</v>
      </c>
      <c r="E93" s="8" t="s">
        <v>50</v>
      </c>
      <c r="F93" s="8" t="s">
        <v>51</v>
      </c>
      <c r="G93" s="9">
        <v>4456623</v>
      </c>
      <c r="H93" s="9">
        <v>4456623</v>
      </c>
      <c r="I93" s="9">
        <v>427951.32</v>
      </c>
      <c r="J93" s="12">
        <v>2016</v>
      </c>
      <c r="K93">
        <f t="shared" si="1"/>
        <v>0</v>
      </c>
    </row>
    <row r="94" spans="1:11" x14ac:dyDescent="0.25">
      <c r="A94" s="12">
        <v>1241</v>
      </c>
      <c r="B94" s="8" t="s">
        <v>47</v>
      </c>
      <c r="C94" s="8" t="s">
        <v>48</v>
      </c>
      <c r="D94" s="8" t="s">
        <v>49</v>
      </c>
      <c r="E94" s="8" t="s">
        <v>52</v>
      </c>
      <c r="F94" s="8" t="s">
        <v>51</v>
      </c>
      <c r="G94" s="9">
        <v>82845470</v>
      </c>
      <c r="H94" s="9">
        <v>82845470</v>
      </c>
      <c r="I94" s="9">
        <v>7933023.0999999996</v>
      </c>
      <c r="J94" s="12">
        <v>2016</v>
      </c>
      <c r="K94">
        <f t="shared" si="1"/>
        <v>0</v>
      </c>
    </row>
    <row r="95" spans="1:11" x14ac:dyDescent="0.25">
      <c r="A95" s="12">
        <v>1250</v>
      </c>
      <c r="B95" s="8" t="s">
        <v>47</v>
      </c>
      <c r="C95" s="8" t="s">
        <v>48</v>
      </c>
      <c r="D95" s="8" t="s">
        <v>49</v>
      </c>
      <c r="E95" s="8" t="s">
        <v>52</v>
      </c>
      <c r="F95" s="8" t="s">
        <v>51</v>
      </c>
      <c r="G95" s="9">
        <v>27030487</v>
      </c>
      <c r="H95" s="9">
        <v>27030487</v>
      </c>
      <c r="I95" s="9">
        <v>2449527.2999999998</v>
      </c>
      <c r="J95" s="12">
        <v>2016</v>
      </c>
      <c r="K95">
        <f t="shared" si="1"/>
        <v>0</v>
      </c>
    </row>
    <row r="96" spans="1:11" x14ac:dyDescent="0.25">
      <c r="A96" s="12">
        <v>1252</v>
      </c>
      <c r="B96" s="8" t="s">
        <v>47</v>
      </c>
      <c r="C96" s="8" t="s">
        <v>48</v>
      </c>
      <c r="D96" s="8" t="s">
        <v>49</v>
      </c>
      <c r="E96" s="8" t="s">
        <v>52</v>
      </c>
      <c r="F96" s="8" t="s">
        <v>51</v>
      </c>
      <c r="G96" s="9">
        <v>3371661</v>
      </c>
      <c r="H96" s="9">
        <v>3371661</v>
      </c>
      <c r="I96" s="9">
        <v>278579</v>
      </c>
      <c r="J96" s="12">
        <v>2016</v>
      </c>
      <c r="K96">
        <f t="shared" si="1"/>
        <v>0</v>
      </c>
    </row>
    <row r="97" spans="1:11" x14ac:dyDescent="0.25">
      <c r="A97" s="12">
        <v>1295</v>
      </c>
      <c r="B97" s="8" t="s">
        <v>47</v>
      </c>
      <c r="C97" s="8" t="s">
        <v>48</v>
      </c>
      <c r="D97" s="8" t="s">
        <v>49</v>
      </c>
      <c r="E97" s="8" t="s">
        <v>52</v>
      </c>
      <c r="F97" s="8" t="s">
        <v>51</v>
      </c>
      <c r="G97" s="9">
        <v>0</v>
      </c>
      <c r="H97" s="9">
        <v>0</v>
      </c>
      <c r="I97" s="9">
        <v>-1137.0050000000001</v>
      </c>
      <c r="J97" s="12">
        <v>2016</v>
      </c>
      <c r="K97">
        <f t="shared" si="1"/>
        <v>0</v>
      </c>
    </row>
    <row r="98" spans="1:11" x14ac:dyDescent="0.25">
      <c r="A98" s="12">
        <v>1353</v>
      </c>
      <c r="B98" s="8" t="s">
        <v>47</v>
      </c>
      <c r="C98" s="8" t="s">
        <v>48</v>
      </c>
      <c r="D98" s="8" t="s">
        <v>49</v>
      </c>
      <c r="E98" s="8" t="s">
        <v>50</v>
      </c>
      <c r="F98" s="8" t="s">
        <v>51</v>
      </c>
      <c r="G98" s="9">
        <v>0</v>
      </c>
      <c r="H98" s="9">
        <v>0</v>
      </c>
      <c r="I98" s="9">
        <v>0</v>
      </c>
      <c r="J98" s="12">
        <v>2016</v>
      </c>
      <c r="K98">
        <f t="shared" si="1"/>
        <v>0</v>
      </c>
    </row>
    <row r="99" spans="1:11" x14ac:dyDescent="0.25">
      <c r="A99" s="12">
        <v>1355</v>
      </c>
      <c r="B99" s="8" t="s">
        <v>47</v>
      </c>
      <c r="C99" s="8" t="s">
        <v>48</v>
      </c>
      <c r="D99" s="8" t="s">
        <v>49</v>
      </c>
      <c r="E99" s="8" t="s">
        <v>50</v>
      </c>
      <c r="F99" s="8" t="s">
        <v>51</v>
      </c>
      <c r="G99" s="9">
        <v>20144810</v>
      </c>
      <c r="H99" s="9">
        <v>20144810</v>
      </c>
      <c r="I99" s="9">
        <v>1727530.7</v>
      </c>
      <c r="J99" s="12">
        <v>2016</v>
      </c>
      <c r="K99">
        <f t="shared" si="1"/>
        <v>0</v>
      </c>
    </row>
    <row r="100" spans="1:11" x14ac:dyDescent="0.25">
      <c r="A100" s="12">
        <v>1356</v>
      </c>
      <c r="B100" s="8" t="s">
        <v>47</v>
      </c>
      <c r="C100" s="8" t="s">
        <v>48</v>
      </c>
      <c r="D100" s="8" t="s">
        <v>49</v>
      </c>
      <c r="E100" s="8" t="s">
        <v>50</v>
      </c>
      <c r="F100" s="8" t="s">
        <v>51</v>
      </c>
      <c r="G100" s="9">
        <v>126233252</v>
      </c>
      <c r="H100" s="9">
        <v>126233252</v>
      </c>
      <c r="I100" s="9">
        <v>11763004</v>
      </c>
      <c r="J100" s="12">
        <v>2016</v>
      </c>
      <c r="K100">
        <f t="shared" si="1"/>
        <v>0</v>
      </c>
    </row>
    <row r="101" spans="1:11" x14ac:dyDescent="0.25">
      <c r="A101" s="12">
        <v>1356</v>
      </c>
      <c r="B101" s="8" t="s">
        <v>47</v>
      </c>
      <c r="C101" s="8" t="s">
        <v>48</v>
      </c>
      <c r="D101" s="8" t="s">
        <v>49</v>
      </c>
      <c r="E101" s="8" t="s">
        <v>52</v>
      </c>
      <c r="F101" s="8" t="s">
        <v>51</v>
      </c>
      <c r="G101" s="9">
        <v>0</v>
      </c>
      <c r="H101" s="9">
        <v>0</v>
      </c>
      <c r="I101" s="9">
        <v>0</v>
      </c>
      <c r="J101" s="12">
        <v>2016</v>
      </c>
      <c r="K101">
        <f t="shared" si="1"/>
        <v>0</v>
      </c>
    </row>
    <row r="102" spans="1:11" x14ac:dyDescent="0.25">
      <c r="A102" s="12">
        <v>1364</v>
      </c>
      <c r="B102" s="8" t="s">
        <v>47</v>
      </c>
      <c r="C102" s="8" t="s">
        <v>48</v>
      </c>
      <c r="D102" s="8" t="s">
        <v>49</v>
      </c>
      <c r="E102" s="8" t="s">
        <v>50</v>
      </c>
      <c r="F102" s="8" t="s">
        <v>51</v>
      </c>
      <c r="G102" s="9">
        <v>83916059</v>
      </c>
      <c r="H102" s="9">
        <v>83916059</v>
      </c>
      <c r="I102" s="9">
        <v>7896836.7000000002</v>
      </c>
      <c r="J102" s="12">
        <v>2016</v>
      </c>
      <c r="K102">
        <f t="shared" si="1"/>
        <v>0</v>
      </c>
    </row>
    <row r="103" spans="1:11" x14ac:dyDescent="0.25">
      <c r="A103" s="12">
        <v>1374</v>
      </c>
      <c r="B103" s="8" t="s">
        <v>47</v>
      </c>
      <c r="C103" s="8" t="s">
        <v>48</v>
      </c>
      <c r="D103" s="8" t="s">
        <v>49</v>
      </c>
      <c r="E103" s="8" t="s">
        <v>50</v>
      </c>
      <c r="F103" s="8" t="s">
        <v>51</v>
      </c>
      <c r="G103" s="9">
        <v>21983103</v>
      </c>
      <c r="H103" s="9">
        <v>21983103</v>
      </c>
      <c r="I103" s="9">
        <v>1936660</v>
      </c>
      <c r="J103" s="12">
        <v>2016</v>
      </c>
      <c r="K103">
        <f t="shared" si="1"/>
        <v>0</v>
      </c>
    </row>
    <row r="104" spans="1:11" x14ac:dyDescent="0.25">
      <c r="A104" s="12">
        <v>1378</v>
      </c>
      <c r="B104" s="8" t="s">
        <v>47</v>
      </c>
      <c r="C104" s="8" t="s">
        <v>48</v>
      </c>
      <c r="D104" s="8" t="s">
        <v>49</v>
      </c>
      <c r="E104" s="8" t="s">
        <v>50</v>
      </c>
      <c r="F104" s="8" t="s">
        <v>51</v>
      </c>
      <c r="G104" s="9">
        <v>105562794</v>
      </c>
      <c r="H104" s="9">
        <v>105562794</v>
      </c>
      <c r="I104" s="9">
        <v>9933475.4000000004</v>
      </c>
      <c r="J104" s="12">
        <v>2016</v>
      </c>
      <c r="K104">
        <f t="shared" si="1"/>
        <v>0</v>
      </c>
    </row>
    <row r="105" spans="1:11" x14ac:dyDescent="0.25">
      <c r="A105" s="12">
        <v>1378</v>
      </c>
      <c r="B105" s="8" t="s">
        <v>47</v>
      </c>
      <c r="C105" s="8" t="s">
        <v>48</v>
      </c>
      <c r="D105" s="8" t="s">
        <v>49</v>
      </c>
      <c r="E105" s="8" t="s">
        <v>52</v>
      </c>
      <c r="F105" s="8" t="s">
        <v>51</v>
      </c>
      <c r="G105" s="9">
        <v>0</v>
      </c>
      <c r="H105" s="9">
        <v>0</v>
      </c>
      <c r="I105" s="9">
        <v>0</v>
      </c>
      <c r="J105" s="12">
        <v>2016</v>
      </c>
      <c r="K105">
        <f t="shared" si="1"/>
        <v>0</v>
      </c>
    </row>
    <row r="106" spans="1:11" x14ac:dyDescent="0.25">
      <c r="A106" s="12">
        <v>1379</v>
      </c>
      <c r="B106" s="8" t="s">
        <v>47</v>
      </c>
      <c r="C106" s="8" t="s">
        <v>48</v>
      </c>
      <c r="D106" s="8" t="s">
        <v>49</v>
      </c>
      <c r="E106" s="8" t="s">
        <v>50</v>
      </c>
      <c r="F106" s="8" t="s">
        <v>51</v>
      </c>
      <c r="G106" s="9">
        <v>0</v>
      </c>
      <c r="H106" s="9">
        <v>0</v>
      </c>
      <c r="I106" s="9">
        <v>0</v>
      </c>
      <c r="J106" s="12">
        <v>2016</v>
      </c>
      <c r="K106">
        <f t="shared" si="1"/>
        <v>0</v>
      </c>
    </row>
    <row r="107" spans="1:11" x14ac:dyDescent="0.25">
      <c r="A107" s="12">
        <v>1379</v>
      </c>
      <c r="B107" s="8" t="s">
        <v>47</v>
      </c>
      <c r="C107" s="8" t="s">
        <v>48</v>
      </c>
      <c r="D107" s="8" t="s">
        <v>49</v>
      </c>
      <c r="E107" s="8" t="s">
        <v>52</v>
      </c>
      <c r="F107" s="8" t="s">
        <v>51</v>
      </c>
      <c r="G107" s="9">
        <v>75049482</v>
      </c>
      <c r="H107" s="9">
        <v>75049482</v>
      </c>
      <c r="I107" s="9">
        <v>6609631.5999999996</v>
      </c>
      <c r="J107" s="12">
        <v>2016</v>
      </c>
      <c r="K107">
        <f t="shared" si="1"/>
        <v>0</v>
      </c>
    </row>
    <row r="108" spans="1:11" x14ac:dyDescent="0.25">
      <c r="A108" s="12">
        <v>1382</v>
      </c>
      <c r="B108" s="8" t="s">
        <v>47</v>
      </c>
      <c r="C108" s="8" t="s">
        <v>48</v>
      </c>
      <c r="D108" s="8" t="s">
        <v>49</v>
      </c>
      <c r="E108" s="8" t="s">
        <v>50</v>
      </c>
      <c r="F108" s="8" t="s">
        <v>51</v>
      </c>
      <c r="G108" s="9">
        <v>19380703</v>
      </c>
      <c r="H108" s="9">
        <v>19380703</v>
      </c>
      <c r="I108" s="9">
        <v>1774968.5</v>
      </c>
      <c r="J108" s="12">
        <v>2016</v>
      </c>
      <c r="K108">
        <f t="shared" si="1"/>
        <v>0</v>
      </c>
    </row>
    <row r="109" spans="1:11" x14ac:dyDescent="0.25">
      <c r="A109" s="12">
        <v>1384</v>
      </c>
      <c r="B109" s="8" t="s">
        <v>47</v>
      </c>
      <c r="C109" s="8" t="s">
        <v>48</v>
      </c>
      <c r="D109" s="8" t="s">
        <v>49</v>
      </c>
      <c r="E109" s="8" t="s">
        <v>50</v>
      </c>
      <c r="F109" s="8" t="s">
        <v>51</v>
      </c>
      <c r="G109" s="9">
        <v>6811140</v>
      </c>
      <c r="H109" s="9">
        <v>6811140</v>
      </c>
      <c r="I109" s="9">
        <v>644236.53</v>
      </c>
      <c r="J109" s="12">
        <v>2016</v>
      </c>
      <c r="K109">
        <f t="shared" si="1"/>
        <v>0</v>
      </c>
    </row>
    <row r="110" spans="1:11" x14ac:dyDescent="0.25">
      <c r="A110" s="12">
        <v>1385</v>
      </c>
      <c r="B110" s="8" t="s">
        <v>47</v>
      </c>
      <c r="C110" s="8" t="s">
        <v>48</v>
      </c>
      <c r="D110" s="8" t="s">
        <v>49</v>
      </c>
      <c r="E110" s="8" t="s">
        <v>50</v>
      </c>
      <c r="F110" s="8" t="s">
        <v>51</v>
      </c>
      <c r="G110" s="9">
        <v>0</v>
      </c>
      <c r="H110" s="9">
        <v>0</v>
      </c>
      <c r="I110" s="9">
        <v>-1143.8869999999999</v>
      </c>
      <c r="J110" s="12">
        <v>2016</v>
      </c>
      <c r="K110">
        <f t="shared" si="1"/>
        <v>0</v>
      </c>
    </row>
    <row r="111" spans="1:11" x14ac:dyDescent="0.25">
      <c r="A111" s="12">
        <v>1393</v>
      </c>
      <c r="B111" s="8" t="s">
        <v>56</v>
      </c>
      <c r="C111" s="8" t="s">
        <v>48</v>
      </c>
      <c r="D111" s="8" t="s">
        <v>49</v>
      </c>
      <c r="E111" s="8" t="s">
        <v>52</v>
      </c>
      <c r="F111" s="8" t="s">
        <v>51</v>
      </c>
      <c r="G111" s="9">
        <v>26773653</v>
      </c>
      <c r="H111" s="9">
        <v>26747155</v>
      </c>
      <c r="I111" s="9">
        <v>2202139.7000000002</v>
      </c>
      <c r="J111" s="12">
        <v>2016</v>
      </c>
      <c r="K111">
        <f t="shared" si="1"/>
        <v>0</v>
      </c>
    </row>
    <row r="112" spans="1:11" x14ac:dyDescent="0.25">
      <c r="A112" s="12">
        <v>1552</v>
      </c>
      <c r="B112" s="8" t="s">
        <v>47</v>
      </c>
      <c r="C112" s="8" t="s">
        <v>54</v>
      </c>
      <c r="D112" s="8" t="s">
        <v>49</v>
      </c>
      <c r="E112" s="8" t="s">
        <v>50</v>
      </c>
      <c r="F112" s="8" t="s">
        <v>51</v>
      </c>
      <c r="G112" s="9">
        <v>926348</v>
      </c>
      <c r="H112" s="9">
        <v>926348</v>
      </c>
      <c r="I112" s="9">
        <v>71272.63</v>
      </c>
      <c r="J112" s="12">
        <v>2016</v>
      </c>
      <c r="K112">
        <f t="shared" si="1"/>
        <v>0</v>
      </c>
    </row>
    <row r="113" spans="1:11" x14ac:dyDescent="0.25">
      <c r="A113" s="12">
        <v>1552</v>
      </c>
      <c r="B113" s="8" t="s">
        <v>47</v>
      </c>
      <c r="C113" s="8" t="s">
        <v>54</v>
      </c>
      <c r="D113" s="8" t="s">
        <v>49</v>
      </c>
      <c r="E113" s="8" t="s">
        <v>52</v>
      </c>
      <c r="F113" s="8" t="s">
        <v>51</v>
      </c>
      <c r="G113" s="9">
        <v>3618157</v>
      </c>
      <c r="H113" s="9">
        <v>3618157</v>
      </c>
      <c r="I113" s="9">
        <v>279138.65999999997</v>
      </c>
      <c r="J113" s="12">
        <v>2016</v>
      </c>
      <c r="K113">
        <f t="shared" si="1"/>
        <v>0</v>
      </c>
    </row>
    <row r="114" spans="1:11" x14ac:dyDescent="0.25">
      <c r="A114" s="12">
        <v>1554</v>
      </c>
      <c r="B114" s="8" t="s">
        <v>47</v>
      </c>
      <c r="C114" s="8" t="s">
        <v>54</v>
      </c>
      <c r="D114" s="8" t="s">
        <v>49</v>
      </c>
      <c r="E114" s="8" t="s">
        <v>50</v>
      </c>
      <c r="F114" s="8" t="s">
        <v>51</v>
      </c>
      <c r="G114" s="9">
        <v>11739199</v>
      </c>
      <c r="H114" s="9">
        <v>11739199</v>
      </c>
      <c r="I114" s="9">
        <v>1112805.3999999999</v>
      </c>
      <c r="J114" s="12">
        <v>2016</v>
      </c>
      <c r="K114">
        <f t="shared" si="1"/>
        <v>0</v>
      </c>
    </row>
    <row r="115" spans="1:11" x14ac:dyDescent="0.25">
      <c r="A115" s="12">
        <v>1554</v>
      </c>
      <c r="B115" s="8" t="s">
        <v>47</v>
      </c>
      <c r="C115" s="8" t="s">
        <v>54</v>
      </c>
      <c r="D115" s="8" t="s">
        <v>49</v>
      </c>
      <c r="E115" s="8" t="s">
        <v>52</v>
      </c>
      <c r="F115" s="8" t="s">
        <v>51</v>
      </c>
      <c r="G115" s="9">
        <v>0</v>
      </c>
      <c r="H115" s="9">
        <v>0</v>
      </c>
      <c r="I115" s="9">
        <v>0</v>
      </c>
      <c r="J115" s="12">
        <v>2016</v>
      </c>
      <c r="K115">
        <f t="shared" si="1"/>
        <v>0</v>
      </c>
    </row>
    <row r="116" spans="1:11" x14ac:dyDescent="0.25">
      <c r="A116" s="12">
        <v>1571</v>
      </c>
      <c r="B116" s="8" t="s">
        <v>47</v>
      </c>
      <c r="C116" s="8" t="s">
        <v>54</v>
      </c>
      <c r="D116" s="8" t="s">
        <v>49</v>
      </c>
      <c r="E116" s="8" t="s">
        <v>50</v>
      </c>
      <c r="F116" s="8" t="s">
        <v>51</v>
      </c>
      <c r="G116" s="9">
        <v>15065103</v>
      </c>
      <c r="H116" s="9">
        <v>15065103</v>
      </c>
      <c r="I116" s="9">
        <v>1313314.8999999999</v>
      </c>
      <c r="J116" s="12">
        <v>2016</v>
      </c>
      <c r="K116">
        <f t="shared" si="1"/>
        <v>0</v>
      </c>
    </row>
    <row r="117" spans="1:11" x14ac:dyDescent="0.25">
      <c r="A117" s="12">
        <v>1572</v>
      </c>
      <c r="B117" s="8" t="s">
        <v>47</v>
      </c>
      <c r="C117" s="8" t="s">
        <v>54</v>
      </c>
      <c r="D117" s="8" t="s">
        <v>49</v>
      </c>
      <c r="E117" s="8" t="s">
        <v>50</v>
      </c>
      <c r="F117" s="8" t="s">
        <v>51</v>
      </c>
      <c r="G117" s="9">
        <v>6851518</v>
      </c>
      <c r="H117" s="9">
        <v>6851518</v>
      </c>
      <c r="I117" s="9">
        <v>543303.21</v>
      </c>
      <c r="J117" s="12">
        <v>2016</v>
      </c>
      <c r="K117">
        <f t="shared" si="1"/>
        <v>0</v>
      </c>
    </row>
    <row r="118" spans="1:11" x14ac:dyDescent="0.25">
      <c r="A118" s="12">
        <v>1573</v>
      </c>
      <c r="B118" s="8" t="s">
        <v>47</v>
      </c>
      <c r="C118" s="8" t="s">
        <v>54</v>
      </c>
      <c r="D118" s="8" t="s">
        <v>49</v>
      </c>
      <c r="E118" s="8" t="s">
        <v>50</v>
      </c>
      <c r="F118" s="8" t="s">
        <v>51</v>
      </c>
      <c r="G118" s="9">
        <v>48599570</v>
      </c>
      <c r="H118" s="9">
        <v>48599570</v>
      </c>
      <c r="I118" s="9">
        <v>4737638.9000000004</v>
      </c>
      <c r="J118" s="12">
        <v>2016</v>
      </c>
      <c r="K118">
        <f t="shared" si="1"/>
        <v>0</v>
      </c>
    </row>
    <row r="119" spans="1:11" x14ac:dyDescent="0.25">
      <c r="A119" s="12">
        <v>1619</v>
      </c>
      <c r="B119" s="8" t="s">
        <v>47</v>
      </c>
      <c r="C119" s="8" t="s">
        <v>54</v>
      </c>
      <c r="D119" s="8" t="s">
        <v>49</v>
      </c>
      <c r="E119" s="8" t="s">
        <v>50</v>
      </c>
      <c r="F119" s="8" t="s">
        <v>51</v>
      </c>
      <c r="G119" s="9">
        <v>20015580</v>
      </c>
      <c r="H119" s="9">
        <v>20015580</v>
      </c>
      <c r="I119" s="9">
        <v>1874931.7</v>
      </c>
      <c r="J119" s="12">
        <v>2016</v>
      </c>
      <c r="K119">
        <f t="shared" si="1"/>
        <v>0</v>
      </c>
    </row>
    <row r="120" spans="1:11" x14ac:dyDescent="0.25">
      <c r="A120" s="12">
        <v>1642</v>
      </c>
      <c r="B120" s="8" t="s">
        <v>47</v>
      </c>
      <c r="C120" s="8" t="s">
        <v>54</v>
      </c>
      <c r="D120" s="8" t="s">
        <v>49</v>
      </c>
      <c r="E120" s="8" t="s">
        <v>50</v>
      </c>
      <c r="F120" s="8" t="s">
        <v>51</v>
      </c>
      <c r="G120" s="9">
        <v>0</v>
      </c>
      <c r="H120" s="9">
        <v>0</v>
      </c>
      <c r="I120" s="9">
        <v>0</v>
      </c>
      <c r="J120" s="12">
        <v>2016</v>
      </c>
      <c r="K120">
        <f t="shared" si="1"/>
        <v>0</v>
      </c>
    </row>
    <row r="121" spans="1:11" x14ac:dyDescent="0.25">
      <c r="A121" s="12">
        <v>1695</v>
      </c>
      <c r="B121" s="8" t="s">
        <v>47</v>
      </c>
      <c r="C121" s="8" t="s">
        <v>48</v>
      </c>
      <c r="D121" s="8" t="s">
        <v>49</v>
      </c>
      <c r="E121" s="8" t="s">
        <v>50</v>
      </c>
      <c r="F121" s="8" t="s">
        <v>51</v>
      </c>
      <c r="G121" s="9">
        <v>120391</v>
      </c>
      <c r="H121" s="9">
        <v>120391</v>
      </c>
      <c r="I121" s="9">
        <v>11240.061</v>
      </c>
      <c r="J121" s="12">
        <v>2016</v>
      </c>
      <c r="K121">
        <f t="shared" si="1"/>
        <v>0</v>
      </c>
    </row>
    <row r="122" spans="1:11" x14ac:dyDescent="0.25">
      <c r="A122" s="12">
        <v>1695</v>
      </c>
      <c r="B122" s="8" t="s">
        <v>47</v>
      </c>
      <c r="C122" s="8" t="s">
        <v>48</v>
      </c>
      <c r="D122" s="8" t="s">
        <v>49</v>
      </c>
      <c r="E122" s="8" t="s">
        <v>52</v>
      </c>
      <c r="F122" s="8" t="s">
        <v>51</v>
      </c>
      <c r="G122" s="9">
        <v>5730407</v>
      </c>
      <c r="H122" s="9">
        <v>5730407</v>
      </c>
      <c r="I122" s="9">
        <v>528104.95999999996</v>
      </c>
      <c r="J122" s="12">
        <v>2016</v>
      </c>
      <c r="K122">
        <f t="shared" si="1"/>
        <v>0</v>
      </c>
    </row>
    <row r="123" spans="1:11" x14ac:dyDescent="0.25">
      <c r="A123" s="12">
        <v>1702</v>
      </c>
      <c r="B123" s="8" t="s">
        <v>47</v>
      </c>
      <c r="C123" s="8" t="s">
        <v>48</v>
      </c>
      <c r="D123" s="8" t="s">
        <v>49</v>
      </c>
      <c r="E123" s="8" t="s">
        <v>50</v>
      </c>
      <c r="F123" s="8" t="s">
        <v>51</v>
      </c>
      <c r="G123" s="9">
        <v>1655312</v>
      </c>
      <c r="H123" s="9">
        <v>1655312</v>
      </c>
      <c r="I123" s="9">
        <v>149768.76</v>
      </c>
      <c r="J123" s="12">
        <v>2016</v>
      </c>
      <c r="K123">
        <f t="shared" si="1"/>
        <v>0</v>
      </c>
    </row>
    <row r="124" spans="1:11" x14ac:dyDescent="0.25">
      <c r="A124" s="12">
        <v>1702</v>
      </c>
      <c r="B124" s="8" t="s">
        <v>47</v>
      </c>
      <c r="C124" s="8" t="s">
        <v>48</v>
      </c>
      <c r="D124" s="8" t="s">
        <v>49</v>
      </c>
      <c r="E124" s="8" t="s">
        <v>52</v>
      </c>
      <c r="F124" s="8" t="s">
        <v>51</v>
      </c>
      <c r="G124" s="9">
        <v>21622273</v>
      </c>
      <c r="H124" s="9">
        <v>21622273</v>
      </c>
      <c r="I124" s="9">
        <v>1916999</v>
      </c>
      <c r="J124" s="12">
        <v>2016</v>
      </c>
      <c r="K124">
        <f t="shared" si="1"/>
        <v>0</v>
      </c>
    </row>
    <row r="125" spans="1:11" x14ac:dyDescent="0.25">
      <c r="A125" s="12">
        <v>1710</v>
      </c>
      <c r="B125" s="8" t="s">
        <v>47</v>
      </c>
      <c r="C125" s="8" t="s">
        <v>48</v>
      </c>
      <c r="D125" s="8" t="s">
        <v>49</v>
      </c>
      <c r="E125" s="8" t="s">
        <v>50</v>
      </c>
      <c r="F125" s="8" t="s">
        <v>51</v>
      </c>
      <c r="G125" s="9">
        <v>390950</v>
      </c>
      <c r="H125" s="9">
        <v>390950</v>
      </c>
      <c r="I125" s="9">
        <v>37117.983</v>
      </c>
      <c r="J125" s="12">
        <v>2016</v>
      </c>
      <c r="K125">
        <f t="shared" si="1"/>
        <v>0</v>
      </c>
    </row>
    <row r="126" spans="1:11" x14ac:dyDescent="0.25">
      <c r="A126" s="12">
        <v>1710</v>
      </c>
      <c r="B126" s="8" t="s">
        <v>47</v>
      </c>
      <c r="C126" s="8" t="s">
        <v>48</v>
      </c>
      <c r="D126" s="8" t="s">
        <v>49</v>
      </c>
      <c r="E126" s="8" t="s">
        <v>52</v>
      </c>
      <c r="F126" s="8" t="s">
        <v>51</v>
      </c>
      <c r="G126" s="9">
        <v>66738120</v>
      </c>
      <c r="H126" s="9">
        <v>66738120</v>
      </c>
      <c r="I126" s="9">
        <v>6417676.7000000002</v>
      </c>
      <c r="J126" s="12">
        <v>2016</v>
      </c>
      <c r="K126">
        <f t="shared" si="1"/>
        <v>0</v>
      </c>
    </row>
    <row r="127" spans="1:11" x14ac:dyDescent="0.25">
      <c r="A127" s="12">
        <v>1720</v>
      </c>
      <c r="B127" s="8" t="s">
        <v>47</v>
      </c>
      <c r="C127" s="8" t="s">
        <v>48</v>
      </c>
      <c r="D127" s="8" t="s">
        <v>49</v>
      </c>
      <c r="E127" s="8" t="s">
        <v>50</v>
      </c>
      <c r="F127" s="8" t="s">
        <v>51</v>
      </c>
      <c r="G127" s="9">
        <v>0</v>
      </c>
      <c r="H127" s="9">
        <v>0</v>
      </c>
      <c r="I127" s="9">
        <v>-9.4E-2</v>
      </c>
      <c r="J127" s="12">
        <v>2016</v>
      </c>
      <c r="K127">
        <f t="shared" si="1"/>
        <v>0</v>
      </c>
    </row>
    <row r="128" spans="1:11" x14ac:dyDescent="0.25">
      <c r="A128" s="12">
        <v>1720</v>
      </c>
      <c r="B128" s="8" t="s">
        <v>47</v>
      </c>
      <c r="C128" s="8" t="s">
        <v>48</v>
      </c>
      <c r="D128" s="8" t="s">
        <v>49</v>
      </c>
      <c r="E128" s="8" t="s">
        <v>52</v>
      </c>
      <c r="F128" s="8" t="s">
        <v>51</v>
      </c>
      <c r="G128" s="9">
        <v>4423512</v>
      </c>
      <c r="H128" s="9">
        <v>4423512</v>
      </c>
      <c r="I128" s="9">
        <v>417682.37</v>
      </c>
      <c r="J128" s="12">
        <v>2016</v>
      </c>
      <c r="K128">
        <f t="shared" si="1"/>
        <v>0</v>
      </c>
    </row>
    <row r="129" spans="1:11" x14ac:dyDescent="0.25">
      <c r="A129" s="12">
        <v>1723</v>
      </c>
      <c r="B129" s="8" t="s">
        <v>47</v>
      </c>
      <c r="C129" s="8" t="s">
        <v>48</v>
      </c>
      <c r="D129" s="8" t="s">
        <v>49</v>
      </c>
      <c r="E129" s="8" t="s">
        <v>50</v>
      </c>
      <c r="F129" s="8" t="s">
        <v>51</v>
      </c>
      <c r="G129" s="9">
        <v>0</v>
      </c>
      <c r="H129" s="9">
        <v>0</v>
      </c>
      <c r="I129" s="9">
        <v>0</v>
      </c>
      <c r="J129" s="12">
        <v>2016</v>
      </c>
      <c r="K129">
        <f t="shared" si="1"/>
        <v>0</v>
      </c>
    </row>
    <row r="130" spans="1:11" x14ac:dyDescent="0.25">
      <c r="A130" s="12">
        <v>1723</v>
      </c>
      <c r="B130" s="8" t="s">
        <v>47</v>
      </c>
      <c r="C130" s="8" t="s">
        <v>48</v>
      </c>
      <c r="D130" s="8" t="s">
        <v>49</v>
      </c>
      <c r="E130" s="8" t="s">
        <v>52</v>
      </c>
      <c r="F130" s="8" t="s">
        <v>51</v>
      </c>
      <c r="G130" s="9">
        <v>4628440</v>
      </c>
      <c r="H130" s="9">
        <v>4628440</v>
      </c>
      <c r="I130" s="9">
        <v>419169.02</v>
      </c>
      <c r="J130" s="12">
        <v>2016</v>
      </c>
      <c r="K130">
        <f t="shared" si="1"/>
        <v>0</v>
      </c>
    </row>
    <row r="131" spans="1:11" x14ac:dyDescent="0.25">
      <c r="A131" s="12">
        <v>1733</v>
      </c>
      <c r="B131" s="8" t="s">
        <v>47</v>
      </c>
      <c r="C131" s="8" t="s">
        <v>48</v>
      </c>
      <c r="D131" s="8" t="s">
        <v>49</v>
      </c>
      <c r="E131" s="8" t="s">
        <v>50</v>
      </c>
      <c r="F131" s="8" t="s">
        <v>51</v>
      </c>
      <c r="G131" s="9">
        <v>24237856</v>
      </c>
      <c r="H131" s="9">
        <v>24237856</v>
      </c>
      <c r="I131" s="9">
        <v>2359384.1</v>
      </c>
      <c r="J131" s="12">
        <v>2016</v>
      </c>
      <c r="K131">
        <f t="shared" ref="K131:K194" si="2">IF(E131="LIG",1,0)</f>
        <v>0</v>
      </c>
    </row>
    <row r="132" spans="1:11" x14ac:dyDescent="0.25">
      <c r="A132" s="12">
        <v>1733</v>
      </c>
      <c r="B132" s="8" t="s">
        <v>47</v>
      </c>
      <c r="C132" s="8" t="s">
        <v>48</v>
      </c>
      <c r="D132" s="8" t="s">
        <v>49</v>
      </c>
      <c r="E132" s="8" t="s">
        <v>52</v>
      </c>
      <c r="F132" s="8" t="s">
        <v>51</v>
      </c>
      <c r="G132" s="9">
        <v>114210317</v>
      </c>
      <c r="H132" s="9">
        <v>114210317</v>
      </c>
      <c r="I132" s="9">
        <v>11090046</v>
      </c>
      <c r="J132" s="12">
        <v>2016</v>
      </c>
      <c r="K132">
        <f t="shared" si="2"/>
        <v>0</v>
      </c>
    </row>
    <row r="133" spans="1:11" x14ac:dyDescent="0.25">
      <c r="A133" s="12">
        <v>1740</v>
      </c>
      <c r="B133" s="8" t="s">
        <v>56</v>
      </c>
      <c r="C133" s="8" t="s">
        <v>48</v>
      </c>
      <c r="D133" s="8" t="s">
        <v>49</v>
      </c>
      <c r="E133" s="8" t="s">
        <v>50</v>
      </c>
      <c r="F133" s="8" t="s">
        <v>51</v>
      </c>
      <c r="G133" s="9">
        <v>382930</v>
      </c>
      <c r="H133" s="9">
        <v>350805</v>
      </c>
      <c r="I133" s="9">
        <v>27524.346000000001</v>
      </c>
      <c r="J133" s="12">
        <v>2016</v>
      </c>
      <c r="K133">
        <f t="shared" si="2"/>
        <v>0</v>
      </c>
    </row>
    <row r="134" spans="1:11" x14ac:dyDescent="0.25">
      <c r="A134" s="12">
        <v>1740</v>
      </c>
      <c r="B134" s="8" t="s">
        <v>56</v>
      </c>
      <c r="C134" s="8" t="s">
        <v>48</v>
      </c>
      <c r="D134" s="8" t="s">
        <v>49</v>
      </c>
      <c r="E134" s="8" t="s">
        <v>52</v>
      </c>
      <c r="F134" s="8" t="s">
        <v>51</v>
      </c>
      <c r="G134" s="9">
        <v>8894794</v>
      </c>
      <c r="H134" s="9">
        <v>8830581</v>
      </c>
      <c r="I134" s="9">
        <v>741825.74</v>
      </c>
      <c r="J134" s="12">
        <v>2016</v>
      </c>
      <c r="K134">
        <f t="shared" si="2"/>
        <v>0</v>
      </c>
    </row>
    <row r="135" spans="1:11" x14ac:dyDescent="0.25">
      <c r="A135" s="12">
        <v>1743</v>
      </c>
      <c r="B135" s="8" t="s">
        <v>47</v>
      </c>
      <c r="C135" s="8" t="s">
        <v>48</v>
      </c>
      <c r="D135" s="8" t="s">
        <v>49</v>
      </c>
      <c r="E135" s="8" t="s">
        <v>50</v>
      </c>
      <c r="F135" s="8" t="s">
        <v>51</v>
      </c>
      <c r="G135" s="9">
        <v>3616000</v>
      </c>
      <c r="H135" s="9">
        <v>3616000</v>
      </c>
      <c r="I135" s="9">
        <v>329943.13</v>
      </c>
      <c r="J135" s="12">
        <v>2016</v>
      </c>
      <c r="K135">
        <f t="shared" si="2"/>
        <v>0</v>
      </c>
    </row>
    <row r="136" spans="1:11" x14ac:dyDescent="0.25">
      <c r="A136" s="12">
        <v>1743</v>
      </c>
      <c r="B136" s="8" t="s">
        <v>47</v>
      </c>
      <c r="C136" s="8" t="s">
        <v>48</v>
      </c>
      <c r="D136" s="8" t="s">
        <v>49</v>
      </c>
      <c r="E136" s="8" t="s">
        <v>52</v>
      </c>
      <c r="F136" s="8" t="s">
        <v>51</v>
      </c>
      <c r="G136" s="9">
        <v>36653294</v>
      </c>
      <c r="H136" s="9">
        <v>36653294</v>
      </c>
      <c r="I136" s="9">
        <v>3306921.3</v>
      </c>
      <c r="J136" s="12">
        <v>2016</v>
      </c>
      <c r="K136">
        <f t="shared" si="2"/>
        <v>0</v>
      </c>
    </row>
    <row r="137" spans="1:11" x14ac:dyDescent="0.25">
      <c r="A137" s="12">
        <v>1745</v>
      </c>
      <c r="B137" s="8" t="s">
        <v>47</v>
      </c>
      <c r="C137" s="8" t="s">
        <v>48</v>
      </c>
      <c r="D137" s="8" t="s">
        <v>49</v>
      </c>
      <c r="E137" s="8" t="s">
        <v>50</v>
      </c>
      <c r="F137" s="8" t="s">
        <v>51</v>
      </c>
      <c r="G137" s="9">
        <v>2789555</v>
      </c>
      <c r="H137" s="9">
        <v>2789555</v>
      </c>
      <c r="I137" s="9">
        <v>264110.88</v>
      </c>
      <c r="J137" s="12">
        <v>2016</v>
      </c>
      <c r="K137">
        <f t="shared" si="2"/>
        <v>0</v>
      </c>
    </row>
    <row r="138" spans="1:11" x14ac:dyDescent="0.25">
      <c r="A138" s="12">
        <v>1745</v>
      </c>
      <c r="B138" s="8" t="s">
        <v>47</v>
      </c>
      <c r="C138" s="8" t="s">
        <v>48</v>
      </c>
      <c r="D138" s="8" t="s">
        <v>49</v>
      </c>
      <c r="E138" s="8" t="s">
        <v>52</v>
      </c>
      <c r="F138" s="8" t="s">
        <v>51</v>
      </c>
      <c r="G138" s="9">
        <v>17860229</v>
      </c>
      <c r="H138" s="9">
        <v>17860229</v>
      </c>
      <c r="I138" s="9">
        <v>1694274.2</v>
      </c>
      <c r="J138" s="12">
        <v>2016</v>
      </c>
      <c r="K138">
        <f t="shared" si="2"/>
        <v>0</v>
      </c>
    </row>
    <row r="139" spans="1:11" x14ac:dyDescent="0.25">
      <c r="A139" s="12">
        <v>1769</v>
      </c>
      <c r="B139" s="8" t="s">
        <v>47</v>
      </c>
      <c r="C139" s="8" t="s">
        <v>48</v>
      </c>
      <c r="D139" s="8" t="s">
        <v>49</v>
      </c>
      <c r="E139" s="8" t="s">
        <v>50</v>
      </c>
      <c r="F139" s="8" t="s">
        <v>51</v>
      </c>
      <c r="G139" s="9">
        <v>0</v>
      </c>
      <c r="H139" s="9">
        <v>0</v>
      </c>
      <c r="I139" s="9">
        <v>0</v>
      </c>
      <c r="J139" s="12">
        <v>2016</v>
      </c>
      <c r="K139">
        <f t="shared" si="2"/>
        <v>0</v>
      </c>
    </row>
    <row r="140" spans="1:11" x14ac:dyDescent="0.25">
      <c r="A140" s="12">
        <v>1769</v>
      </c>
      <c r="B140" s="8" t="s">
        <v>47</v>
      </c>
      <c r="C140" s="8" t="s">
        <v>48</v>
      </c>
      <c r="D140" s="8" t="s">
        <v>49</v>
      </c>
      <c r="E140" s="8" t="s">
        <v>52</v>
      </c>
      <c r="F140" s="8" t="s">
        <v>51</v>
      </c>
      <c r="G140" s="9">
        <v>21854816</v>
      </c>
      <c r="H140" s="9">
        <v>21854816</v>
      </c>
      <c r="I140" s="9">
        <v>1818174.1</v>
      </c>
      <c r="J140" s="12">
        <v>2016</v>
      </c>
      <c r="K140">
        <f t="shared" si="2"/>
        <v>0</v>
      </c>
    </row>
    <row r="141" spans="1:11" x14ac:dyDescent="0.25">
      <c r="A141" s="12">
        <v>1831</v>
      </c>
      <c r="B141" s="8" t="s">
        <v>47</v>
      </c>
      <c r="C141" s="8" t="s">
        <v>48</v>
      </c>
      <c r="D141" s="8" t="s">
        <v>49</v>
      </c>
      <c r="E141" s="8" t="s">
        <v>52</v>
      </c>
      <c r="F141" s="8" t="s">
        <v>51</v>
      </c>
      <c r="G141" s="9">
        <v>7145548</v>
      </c>
      <c r="H141" s="9">
        <v>7145548</v>
      </c>
      <c r="I141" s="9">
        <v>538943.5</v>
      </c>
      <c r="J141" s="12">
        <v>2016</v>
      </c>
      <c r="K141">
        <f t="shared" si="2"/>
        <v>0</v>
      </c>
    </row>
    <row r="142" spans="1:11" x14ac:dyDescent="0.25">
      <c r="A142" s="12">
        <v>1866</v>
      </c>
      <c r="B142" s="8" t="s">
        <v>47</v>
      </c>
      <c r="C142" s="8" t="s">
        <v>48</v>
      </c>
      <c r="D142" s="8" t="s">
        <v>49</v>
      </c>
      <c r="E142" s="8" t="s">
        <v>50</v>
      </c>
      <c r="F142" s="8" t="s">
        <v>51</v>
      </c>
      <c r="G142" s="9">
        <v>0</v>
      </c>
      <c r="H142" s="9">
        <v>0</v>
      </c>
      <c r="I142" s="9">
        <v>0</v>
      </c>
      <c r="J142" s="12">
        <v>2016</v>
      </c>
      <c r="K142">
        <f t="shared" si="2"/>
        <v>0</v>
      </c>
    </row>
    <row r="143" spans="1:11" x14ac:dyDescent="0.25">
      <c r="A143" s="12">
        <v>1893</v>
      </c>
      <c r="B143" s="8" t="s">
        <v>47</v>
      </c>
      <c r="C143" s="8" t="s">
        <v>48</v>
      </c>
      <c r="D143" s="8" t="s">
        <v>49</v>
      </c>
      <c r="E143" s="8" t="s">
        <v>52</v>
      </c>
      <c r="F143" s="8" t="s">
        <v>51</v>
      </c>
      <c r="G143" s="9">
        <v>79435516</v>
      </c>
      <c r="H143" s="9">
        <v>79435516</v>
      </c>
      <c r="I143" s="9">
        <v>7440690.5999999996</v>
      </c>
      <c r="J143" s="12">
        <v>2016</v>
      </c>
      <c r="K143">
        <f t="shared" si="2"/>
        <v>0</v>
      </c>
    </row>
    <row r="144" spans="1:11" x14ac:dyDescent="0.25">
      <c r="A144" s="12">
        <v>1897</v>
      </c>
      <c r="B144" s="8" t="s">
        <v>56</v>
      </c>
      <c r="C144" s="8" t="s">
        <v>57</v>
      </c>
      <c r="D144" s="8" t="s">
        <v>49</v>
      </c>
      <c r="E144" s="8" t="s">
        <v>52</v>
      </c>
      <c r="F144" s="8" t="s">
        <v>51</v>
      </c>
      <c r="G144" s="9">
        <v>233300</v>
      </c>
      <c r="H144" s="9">
        <v>9274</v>
      </c>
      <c r="I144" s="9">
        <v>657.54100000000005</v>
      </c>
      <c r="J144" s="12">
        <v>2016</v>
      </c>
      <c r="K144">
        <f t="shared" si="2"/>
        <v>0</v>
      </c>
    </row>
    <row r="145" spans="1:11" x14ac:dyDescent="0.25">
      <c r="A145" s="12">
        <v>1915</v>
      </c>
      <c r="B145" s="8" t="s">
        <v>47</v>
      </c>
      <c r="C145" s="8" t="s">
        <v>48</v>
      </c>
      <c r="D145" s="8" t="s">
        <v>49</v>
      </c>
      <c r="E145" s="8" t="s">
        <v>52</v>
      </c>
      <c r="F145" s="8" t="s">
        <v>51</v>
      </c>
      <c r="G145" s="9">
        <v>26656305</v>
      </c>
      <c r="H145" s="9">
        <v>26656305</v>
      </c>
      <c r="I145" s="9">
        <v>2707114.4</v>
      </c>
      <c r="J145" s="12">
        <v>2016</v>
      </c>
      <c r="K145">
        <f t="shared" si="2"/>
        <v>0</v>
      </c>
    </row>
    <row r="146" spans="1:11" x14ac:dyDescent="0.25">
      <c r="A146" s="12">
        <v>2049</v>
      </c>
      <c r="B146" s="8" t="s">
        <v>47</v>
      </c>
      <c r="C146" s="8" t="s">
        <v>48</v>
      </c>
      <c r="D146" s="8" t="s">
        <v>49</v>
      </c>
      <c r="E146" s="8" t="s">
        <v>50</v>
      </c>
      <c r="F146" s="8" t="s">
        <v>51</v>
      </c>
      <c r="G146" s="9">
        <v>0</v>
      </c>
      <c r="H146" s="9">
        <v>0</v>
      </c>
      <c r="I146" s="9">
        <v>0</v>
      </c>
      <c r="J146" s="12">
        <v>2016</v>
      </c>
      <c r="K146">
        <f t="shared" si="2"/>
        <v>0</v>
      </c>
    </row>
    <row r="147" spans="1:11" x14ac:dyDescent="0.25">
      <c r="A147" s="12">
        <v>2076</v>
      </c>
      <c r="B147" s="8" t="s">
        <v>47</v>
      </c>
      <c r="C147" s="8" t="s">
        <v>48</v>
      </c>
      <c r="D147" s="8" t="s">
        <v>49</v>
      </c>
      <c r="E147" s="8" t="s">
        <v>50</v>
      </c>
      <c r="F147" s="8" t="s">
        <v>51</v>
      </c>
      <c r="G147" s="9">
        <v>1023609</v>
      </c>
      <c r="H147" s="9">
        <v>1023609</v>
      </c>
      <c r="I147" s="9">
        <v>98184.907999999996</v>
      </c>
      <c r="J147" s="12">
        <v>2016</v>
      </c>
      <c r="K147">
        <f t="shared" si="2"/>
        <v>0</v>
      </c>
    </row>
    <row r="148" spans="1:11" x14ac:dyDescent="0.25">
      <c r="A148" s="12">
        <v>2076</v>
      </c>
      <c r="B148" s="8" t="s">
        <v>47</v>
      </c>
      <c r="C148" s="8" t="s">
        <v>48</v>
      </c>
      <c r="D148" s="8" t="s">
        <v>49</v>
      </c>
      <c r="E148" s="8" t="s">
        <v>52</v>
      </c>
      <c r="F148" s="8" t="s">
        <v>51</v>
      </c>
      <c r="G148" s="9">
        <v>10279054</v>
      </c>
      <c r="H148" s="9">
        <v>10279054</v>
      </c>
      <c r="I148" s="9">
        <v>986304.13</v>
      </c>
      <c r="J148" s="12">
        <v>2016</v>
      </c>
      <c r="K148">
        <f t="shared" si="2"/>
        <v>0</v>
      </c>
    </row>
    <row r="149" spans="1:11" x14ac:dyDescent="0.25">
      <c r="A149" s="12">
        <v>2079</v>
      </c>
      <c r="B149" s="8" t="s">
        <v>47</v>
      </c>
      <c r="C149" s="8" t="s">
        <v>48</v>
      </c>
      <c r="D149" s="8" t="s">
        <v>49</v>
      </c>
      <c r="E149" s="8" t="s">
        <v>52</v>
      </c>
      <c r="F149" s="8" t="s">
        <v>51</v>
      </c>
      <c r="G149" s="9">
        <v>26920843</v>
      </c>
      <c r="H149" s="9">
        <v>26920843</v>
      </c>
      <c r="I149" s="9">
        <v>2583399.5</v>
      </c>
      <c r="J149" s="12">
        <v>2016</v>
      </c>
      <c r="K149">
        <f t="shared" si="2"/>
        <v>0</v>
      </c>
    </row>
    <row r="150" spans="1:11" x14ac:dyDescent="0.25">
      <c r="A150" s="12">
        <v>2080</v>
      </c>
      <c r="B150" s="8" t="s">
        <v>47</v>
      </c>
      <c r="C150" s="8" t="s">
        <v>48</v>
      </c>
      <c r="D150" s="8" t="s">
        <v>49</v>
      </c>
      <c r="E150" s="8" t="s">
        <v>52</v>
      </c>
      <c r="F150" s="8" t="s">
        <v>51</v>
      </c>
      <c r="G150" s="9">
        <v>8150930</v>
      </c>
      <c r="H150" s="9">
        <v>8150930</v>
      </c>
      <c r="I150" s="9">
        <v>721378.73</v>
      </c>
      <c r="J150" s="12">
        <v>2016</v>
      </c>
      <c r="K150">
        <f t="shared" si="2"/>
        <v>0</v>
      </c>
    </row>
    <row r="151" spans="1:11" x14ac:dyDescent="0.25">
      <c r="A151" s="12">
        <v>2094</v>
      </c>
      <c r="B151" s="8" t="s">
        <v>47</v>
      </c>
      <c r="C151" s="8" t="s">
        <v>48</v>
      </c>
      <c r="D151" s="8" t="s">
        <v>49</v>
      </c>
      <c r="E151" s="8" t="s">
        <v>50</v>
      </c>
      <c r="F151" s="8" t="s">
        <v>51</v>
      </c>
      <c r="G151" s="9">
        <v>10718</v>
      </c>
      <c r="H151" s="9">
        <v>10718</v>
      </c>
      <c r="I151" s="9">
        <v>1014.867</v>
      </c>
      <c r="J151" s="12">
        <v>2016</v>
      </c>
      <c r="K151">
        <f t="shared" si="2"/>
        <v>0</v>
      </c>
    </row>
    <row r="152" spans="1:11" x14ac:dyDescent="0.25">
      <c r="A152" s="12">
        <v>2094</v>
      </c>
      <c r="B152" s="8" t="s">
        <v>47</v>
      </c>
      <c r="C152" s="8" t="s">
        <v>48</v>
      </c>
      <c r="D152" s="8" t="s">
        <v>49</v>
      </c>
      <c r="E152" s="8" t="s">
        <v>52</v>
      </c>
      <c r="F152" s="8" t="s">
        <v>51</v>
      </c>
      <c r="G152" s="9">
        <v>14070914</v>
      </c>
      <c r="H152" s="9">
        <v>14070914</v>
      </c>
      <c r="I152" s="9">
        <v>1332117.7</v>
      </c>
      <c r="J152" s="12">
        <v>2016</v>
      </c>
      <c r="K152">
        <f t="shared" si="2"/>
        <v>0</v>
      </c>
    </row>
    <row r="153" spans="1:11" x14ac:dyDescent="0.25">
      <c r="A153" s="12">
        <v>2098</v>
      </c>
      <c r="B153" s="8" t="s">
        <v>56</v>
      </c>
      <c r="C153" s="8" t="s">
        <v>48</v>
      </c>
      <c r="D153" s="8" t="s">
        <v>49</v>
      </c>
      <c r="E153" s="8" t="s">
        <v>52</v>
      </c>
      <c r="F153" s="8" t="s">
        <v>51</v>
      </c>
      <c r="G153" s="9">
        <v>2824864</v>
      </c>
      <c r="H153" s="9">
        <v>997844</v>
      </c>
      <c r="I153" s="9">
        <v>61474.593000000001</v>
      </c>
      <c r="J153" s="12">
        <v>2016</v>
      </c>
      <c r="K153">
        <f t="shared" si="2"/>
        <v>0</v>
      </c>
    </row>
    <row r="154" spans="1:11" x14ac:dyDescent="0.25">
      <c r="A154" s="12">
        <v>2103</v>
      </c>
      <c r="B154" s="8" t="s">
        <v>47</v>
      </c>
      <c r="C154" s="8" t="s">
        <v>48</v>
      </c>
      <c r="D154" s="8" t="s">
        <v>49</v>
      </c>
      <c r="E154" s="8" t="s">
        <v>52</v>
      </c>
      <c r="F154" s="8" t="s">
        <v>51</v>
      </c>
      <c r="G154" s="9">
        <v>155278211</v>
      </c>
      <c r="H154" s="9">
        <v>155278211</v>
      </c>
      <c r="I154" s="9">
        <v>14778193</v>
      </c>
      <c r="J154" s="12">
        <v>2016</v>
      </c>
      <c r="K154">
        <f t="shared" si="2"/>
        <v>0</v>
      </c>
    </row>
    <row r="155" spans="1:11" x14ac:dyDescent="0.25">
      <c r="A155" s="12">
        <v>2104</v>
      </c>
      <c r="B155" s="8" t="s">
        <v>47</v>
      </c>
      <c r="C155" s="8" t="s">
        <v>48</v>
      </c>
      <c r="D155" s="8" t="s">
        <v>49</v>
      </c>
      <c r="E155" s="8" t="s">
        <v>52</v>
      </c>
      <c r="F155" s="8" t="s">
        <v>51</v>
      </c>
      <c r="G155" s="9">
        <v>17803405</v>
      </c>
      <c r="H155" s="9">
        <v>17803405</v>
      </c>
      <c r="I155" s="9">
        <v>1623548.9</v>
      </c>
      <c r="J155" s="12">
        <v>2016</v>
      </c>
      <c r="K155">
        <f t="shared" si="2"/>
        <v>0</v>
      </c>
    </row>
    <row r="156" spans="1:11" x14ac:dyDescent="0.25">
      <c r="A156" s="12">
        <v>2107</v>
      </c>
      <c r="B156" s="8" t="s">
        <v>47</v>
      </c>
      <c r="C156" s="8" t="s">
        <v>48</v>
      </c>
      <c r="D156" s="8" t="s">
        <v>49</v>
      </c>
      <c r="E156" s="8" t="s">
        <v>50</v>
      </c>
      <c r="F156" s="8" t="s">
        <v>51</v>
      </c>
      <c r="G156" s="9">
        <v>11244489</v>
      </c>
      <c r="H156" s="9">
        <v>11244489</v>
      </c>
      <c r="I156" s="9">
        <v>976364.77</v>
      </c>
      <c r="J156" s="12">
        <v>2016</v>
      </c>
      <c r="K156">
        <f t="shared" si="2"/>
        <v>0</v>
      </c>
    </row>
    <row r="157" spans="1:11" x14ac:dyDescent="0.25">
      <c r="A157" s="12">
        <v>2107</v>
      </c>
      <c r="B157" s="8" t="s">
        <v>47</v>
      </c>
      <c r="C157" s="8" t="s">
        <v>48</v>
      </c>
      <c r="D157" s="8" t="s">
        <v>49</v>
      </c>
      <c r="E157" s="8" t="s">
        <v>52</v>
      </c>
      <c r="F157" s="8" t="s">
        <v>51</v>
      </c>
      <c r="G157" s="9">
        <v>41110094</v>
      </c>
      <c r="H157" s="9">
        <v>41110094</v>
      </c>
      <c r="I157" s="9">
        <v>3569739.4</v>
      </c>
      <c r="J157" s="12">
        <v>2016</v>
      </c>
      <c r="K157">
        <f t="shared" si="2"/>
        <v>0</v>
      </c>
    </row>
    <row r="158" spans="1:11" x14ac:dyDescent="0.25">
      <c r="A158" s="12">
        <v>2144</v>
      </c>
      <c r="B158" s="8" t="s">
        <v>47</v>
      </c>
      <c r="C158" s="8" t="s">
        <v>48</v>
      </c>
      <c r="D158" s="8" t="s">
        <v>49</v>
      </c>
      <c r="E158" s="8" t="s">
        <v>50</v>
      </c>
      <c r="F158" s="8" t="s">
        <v>51</v>
      </c>
      <c r="G158" s="9">
        <v>0</v>
      </c>
      <c r="H158" s="9">
        <v>0</v>
      </c>
      <c r="I158" s="9">
        <v>0</v>
      </c>
      <c r="J158" s="12">
        <v>2016</v>
      </c>
      <c r="K158">
        <f t="shared" si="2"/>
        <v>0</v>
      </c>
    </row>
    <row r="159" spans="1:11" x14ac:dyDescent="0.25">
      <c r="A159" s="12">
        <v>2161</v>
      </c>
      <c r="B159" s="8" t="s">
        <v>47</v>
      </c>
      <c r="C159" s="8" t="s">
        <v>48</v>
      </c>
      <c r="D159" s="8" t="s">
        <v>49</v>
      </c>
      <c r="E159" s="8" t="s">
        <v>50</v>
      </c>
      <c r="F159" s="8" t="s">
        <v>51</v>
      </c>
      <c r="G159" s="9">
        <v>0</v>
      </c>
      <c r="H159" s="9">
        <v>0</v>
      </c>
      <c r="I159" s="9">
        <v>0</v>
      </c>
      <c r="J159" s="12">
        <v>2016</v>
      </c>
      <c r="K159">
        <f t="shared" si="2"/>
        <v>0</v>
      </c>
    </row>
    <row r="160" spans="1:11" x14ac:dyDescent="0.25">
      <c r="A160" s="12">
        <v>2161</v>
      </c>
      <c r="B160" s="8" t="s">
        <v>47</v>
      </c>
      <c r="C160" s="8" t="s">
        <v>48</v>
      </c>
      <c r="D160" s="8" t="s">
        <v>49</v>
      </c>
      <c r="E160" s="8" t="s">
        <v>52</v>
      </c>
      <c r="F160" s="8" t="s">
        <v>51</v>
      </c>
      <c r="G160" s="9">
        <v>0</v>
      </c>
      <c r="H160" s="9">
        <v>0</v>
      </c>
      <c r="I160" s="9">
        <v>0</v>
      </c>
      <c r="J160" s="12">
        <v>2016</v>
      </c>
      <c r="K160">
        <f t="shared" si="2"/>
        <v>0</v>
      </c>
    </row>
    <row r="161" spans="1:11" x14ac:dyDescent="0.25">
      <c r="A161" s="12">
        <v>2167</v>
      </c>
      <c r="B161" s="8" t="s">
        <v>47</v>
      </c>
      <c r="C161" s="8" t="s">
        <v>48</v>
      </c>
      <c r="D161" s="8" t="s">
        <v>49</v>
      </c>
      <c r="E161" s="8" t="s">
        <v>52</v>
      </c>
      <c r="F161" s="8" t="s">
        <v>51</v>
      </c>
      <c r="G161" s="9">
        <v>66565191</v>
      </c>
      <c r="H161" s="9">
        <v>66565191</v>
      </c>
      <c r="I161" s="9">
        <v>6756338.4000000004</v>
      </c>
      <c r="J161" s="12">
        <v>2016</v>
      </c>
      <c r="K161">
        <f t="shared" si="2"/>
        <v>0</v>
      </c>
    </row>
    <row r="162" spans="1:11" x14ac:dyDescent="0.25">
      <c r="A162" s="12">
        <v>2168</v>
      </c>
      <c r="B162" s="8" t="s">
        <v>47</v>
      </c>
      <c r="C162" s="8" t="s">
        <v>48</v>
      </c>
      <c r="D162" s="8" t="s">
        <v>49</v>
      </c>
      <c r="E162" s="8" t="s">
        <v>52</v>
      </c>
      <c r="F162" s="8" t="s">
        <v>51</v>
      </c>
      <c r="G162" s="9">
        <v>70342706</v>
      </c>
      <c r="H162" s="9">
        <v>70342706</v>
      </c>
      <c r="I162" s="9">
        <v>7114520.7999999998</v>
      </c>
      <c r="J162" s="12">
        <v>2016</v>
      </c>
      <c r="K162">
        <f t="shared" si="2"/>
        <v>0</v>
      </c>
    </row>
    <row r="163" spans="1:11" x14ac:dyDescent="0.25">
      <c r="A163" s="12">
        <v>2240</v>
      </c>
      <c r="B163" s="8" t="s">
        <v>47</v>
      </c>
      <c r="C163" s="8" t="s">
        <v>48</v>
      </c>
      <c r="D163" s="8" t="s">
        <v>49</v>
      </c>
      <c r="E163" s="8" t="s">
        <v>52</v>
      </c>
      <c r="F163" s="8" t="s">
        <v>51</v>
      </c>
      <c r="G163" s="9">
        <v>5349304</v>
      </c>
      <c r="H163" s="9">
        <v>5349304</v>
      </c>
      <c r="I163" s="9">
        <v>434375.78</v>
      </c>
      <c r="J163" s="12">
        <v>2016</v>
      </c>
      <c r="K163">
        <f t="shared" si="2"/>
        <v>0</v>
      </c>
    </row>
    <row r="164" spans="1:11" x14ac:dyDescent="0.25">
      <c r="A164" s="12">
        <v>2277</v>
      </c>
      <c r="B164" s="8" t="s">
        <v>47</v>
      </c>
      <c r="C164" s="8" t="s">
        <v>48</v>
      </c>
      <c r="D164" s="8" t="s">
        <v>49</v>
      </c>
      <c r="E164" s="8" t="s">
        <v>52</v>
      </c>
      <c r="F164" s="8" t="s">
        <v>51</v>
      </c>
      <c r="G164" s="9">
        <v>5998903</v>
      </c>
      <c r="H164" s="9">
        <v>5998903</v>
      </c>
      <c r="I164" s="9">
        <v>513994.67</v>
      </c>
      <c r="J164" s="12">
        <v>2016</v>
      </c>
      <c r="K164">
        <f t="shared" si="2"/>
        <v>0</v>
      </c>
    </row>
    <row r="165" spans="1:11" x14ac:dyDescent="0.25">
      <c r="A165" s="12">
        <v>2291</v>
      </c>
      <c r="B165" s="8" t="s">
        <v>47</v>
      </c>
      <c r="C165" s="8" t="s">
        <v>48</v>
      </c>
      <c r="D165" s="8" t="s">
        <v>49</v>
      </c>
      <c r="E165" s="8" t="s">
        <v>52</v>
      </c>
      <c r="F165" s="8" t="s">
        <v>51</v>
      </c>
      <c r="G165" s="9">
        <v>21632428</v>
      </c>
      <c r="H165" s="9">
        <v>21632428</v>
      </c>
      <c r="I165" s="9">
        <v>2030005.9</v>
      </c>
      <c r="J165" s="12">
        <v>2016</v>
      </c>
      <c r="K165">
        <f t="shared" si="2"/>
        <v>0</v>
      </c>
    </row>
    <row r="166" spans="1:11" x14ac:dyDescent="0.25">
      <c r="A166" s="12">
        <v>2324</v>
      </c>
      <c r="B166" s="8" t="s">
        <v>47</v>
      </c>
      <c r="C166" s="8" t="s">
        <v>48</v>
      </c>
      <c r="D166" s="8" t="s">
        <v>49</v>
      </c>
      <c r="E166" s="8" t="s">
        <v>50</v>
      </c>
      <c r="F166" s="8" t="s">
        <v>51</v>
      </c>
      <c r="G166" s="9">
        <v>3875309</v>
      </c>
      <c r="H166" s="9">
        <v>3875309</v>
      </c>
      <c r="I166" s="9">
        <v>316516.77</v>
      </c>
      <c r="J166" s="12">
        <v>2016</v>
      </c>
      <c r="K166">
        <f t="shared" si="2"/>
        <v>0</v>
      </c>
    </row>
    <row r="167" spans="1:11" x14ac:dyDescent="0.25">
      <c r="A167" s="12">
        <v>2324</v>
      </c>
      <c r="B167" s="8" t="s">
        <v>47</v>
      </c>
      <c r="C167" s="8" t="s">
        <v>48</v>
      </c>
      <c r="D167" s="8" t="s">
        <v>49</v>
      </c>
      <c r="E167" s="8" t="s">
        <v>52</v>
      </c>
      <c r="F167" s="8" t="s">
        <v>51</v>
      </c>
      <c r="G167" s="9">
        <v>0</v>
      </c>
      <c r="H167" s="9">
        <v>0</v>
      </c>
      <c r="I167" s="9">
        <v>0</v>
      </c>
      <c r="J167" s="12">
        <v>2016</v>
      </c>
      <c r="K167">
        <f t="shared" si="2"/>
        <v>0</v>
      </c>
    </row>
    <row r="168" spans="1:11" x14ac:dyDescent="0.25">
      <c r="A168" s="12">
        <v>2364</v>
      </c>
      <c r="B168" s="8" t="s">
        <v>47</v>
      </c>
      <c r="C168" s="8" t="s">
        <v>48</v>
      </c>
      <c r="D168" s="8" t="s">
        <v>49</v>
      </c>
      <c r="E168" s="8" t="s">
        <v>50</v>
      </c>
      <c r="F168" s="8" t="s">
        <v>51</v>
      </c>
      <c r="G168" s="9">
        <v>4221814</v>
      </c>
      <c r="H168" s="9">
        <v>4221814</v>
      </c>
      <c r="I168" s="9">
        <v>359199.78</v>
      </c>
      <c r="J168" s="12">
        <v>2016</v>
      </c>
      <c r="K168">
        <f t="shared" si="2"/>
        <v>0</v>
      </c>
    </row>
    <row r="169" spans="1:11" x14ac:dyDescent="0.25">
      <c r="A169" s="12">
        <v>2367</v>
      </c>
      <c r="B169" s="8" t="s">
        <v>47</v>
      </c>
      <c r="C169" s="8" t="s">
        <v>48</v>
      </c>
      <c r="D169" s="8" t="s">
        <v>49</v>
      </c>
      <c r="E169" s="8" t="s">
        <v>50</v>
      </c>
      <c r="F169" s="8" t="s">
        <v>51</v>
      </c>
      <c r="G169" s="9">
        <v>1055206</v>
      </c>
      <c r="H169" s="9">
        <v>1055206</v>
      </c>
      <c r="I169" s="9">
        <v>62817.260999999999</v>
      </c>
      <c r="J169" s="12">
        <v>2016</v>
      </c>
      <c r="K169">
        <f t="shared" si="2"/>
        <v>0</v>
      </c>
    </row>
    <row r="170" spans="1:11" x14ac:dyDescent="0.25">
      <c r="A170" s="12">
        <v>2378</v>
      </c>
      <c r="B170" s="8" t="s">
        <v>47</v>
      </c>
      <c r="C170" s="8" t="s">
        <v>54</v>
      </c>
      <c r="D170" s="8" t="s">
        <v>49</v>
      </c>
      <c r="E170" s="8" t="s">
        <v>50</v>
      </c>
      <c r="F170" s="8" t="s">
        <v>51</v>
      </c>
      <c r="G170" s="9">
        <v>1035684</v>
      </c>
      <c r="H170" s="9">
        <v>1035684</v>
      </c>
      <c r="I170" s="9">
        <v>85872.990999999995</v>
      </c>
      <c r="J170" s="12">
        <v>2016</v>
      </c>
      <c r="K170">
        <f t="shared" si="2"/>
        <v>0</v>
      </c>
    </row>
    <row r="171" spans="1:11" x14ac:dyDescent="0.25">
      <c r="A171" s="12">
        <v>2378</v>
      </c>
      <c r="B171" s="8" t="s">
        <v>47</v>
      </c>
      <c r="C171" s="8" t="s">
        <v>54</v>
      </c>
      <c r="D171" s="8" t="s">
        <v>49</v>
      </c>
      <c r="E171" s="8" t="s">
        <v>52</v>
      </c>
      <c r="F171" s="8" t="s">
        <v>51</v>
      </c>
      <c r="G171" s="9">
        <v>0</v>
      </c>
      <c r="H171" s="9">
        <v>0</v>
      </c>
      <c r="I171" s="9">
        <v>0</v>
      </c>
      <c r="J171" s="12">
        <v>2016</v>
      </c>
      <c r="K171">
        <f t="shared" si="2"/>
        <v>0</v>
      </c>
    </row>
    <row r="172" spans="1:11" x14ac:dyDescent="0.25">
      <c r="A172" s="12">
        <v>2403</v>
      </c>
      <c r="B172" s="8" t="s">
        <v>47</v>
      </c>
      <c r="C172" s="8" t="s">
        <v>54</v>
      </c>
      <c r="D172" s="8" t="s">
        <v>49</v>
      </c>
      <c r="E172" s="8" t="s">
        <v>50</v>
      </c>
      <c r="F172" s="8" t="s">
        <v>51</v>
      </c>
      <c r="G172" s="9">
        <v>114853</v>
      </c>
      <c r="H172" s="9">
        <v>114853</v>
      </c>
      <c r="I172" s="9">
        <v>4796.3990000000003</v>
      </c>
      <c r="J172" s="12">
        <v>2016</v>
      </c>
      <c r="K172">
        <f t="shared" si="2"/>
        <v>0</v>
      </c>
    </row>
    <row r="173" spans="1:11" x14ac:dyDescent="0.25">
      <c r="A173" s="12">
        <v>2403</v>
      </c>
      <c r="B173" s="8" t="s">
        <v>47</v>
      </c>
      <c r="C173" s="8" t="s">
        <v>54</v>
      </c>
      <c r="D173" s="8" t="s">
        <v>49</v>
      </c>
      <c r="E173" s="8" t="s">
        <v>52</v>
      </c>
      <c r="F173" s="8" t="s">
        <v>51</v>
      </c>
      <c r="G173" s="9">
        <v>0</v>
      </c>
      <c r="H173" s="9">
        <v>0</v>
      </c>
      <c r="I173" s="9">
        <v>0</v>
      </c>
      <c r="J173" s="12">
        <v>2016</v>
      </c>
      <c r="K173">
        <f t="shared" si="2"/>
        <v>0</v>
      </c>
    </row>
    <row r="174" spans="1:11" x14ac:dyDescent="0.25">
      <c r="A174" s="12">
        <v>2408</v>
      </c>
      <c r="B174" s="8" t="s">
        <v>47</v>
      </c>
      <c r="C174" s="8" t="s">
        <v>54</v>
      </c>
      <c r="D174" s="8" t="s">
        <v>49</v>
      </c>
      <c r="E174" s="8" t="s">
        <v>50</v>
      </c>
      <c r="F174" s="8" t="s">
        <v>51</v>
      </c>
      <c r="G174" s="9">
        <v>48197</v>
      </c>
      <c r="H174" s="9">
        <v>48197</v>
      </c>
      <c r="I174" s="9">
        <v>610.476</v>
      </c>
      <c r="J174" s="12">
        <v>2016</v>
      </c>
      <c r="K174">
        <f t="shared" si="2"/>
        <v>0</v>
      </c>
    </row>
    <row r="175" spans="1:11" x14ac:dyDescent="0.25">
      <c r="A175" s="12">
        <v>2442</v>
      </c>
      <c r="B175" s="8" t="s">
        <v>47</v>
      </c>
      <c r="C175" s="8" t="s">
        <v>48</v>
      </c>
      <c r="D175" s="8" t="s">
        <v>49</v>
      </c>
      <c r="E175" s="8" t="s">
        <v>50</v>
      </c>
      <c r="F175" s="8" t="s">
        <v>51</v>
      </c>
      <c r="G175" s="9">
        <v>0</v>
      </c>
      <c r="H175" s="9">
        <v>0</v>
      </c>
      <c r="I175" s="9">
        <v>0</v>
      </c>
      <c r="J175" s="12">
        <v>2016</v>
      </c>
      <c r="K175">
        <f t="shared" si="2"/>
        <v>0</v>
      </c>
    </row>
    <row r="176" spans="1:11" x14ac:dyDescent="0.25">
      <c r="A176" s="12">
        <v>2442</v>
      </c>
      <c r="B176" s="8" t="s">
        <v>47</v>
      </c>
      <c r="C176" s="8" t="s">
        <v>48</v>
      </c>
      <c r="D176" s="8" t="s">
        <v>49</v>
      </c>
      <c r="E176" s="8" t="s">
        <v>52</v>
      </c>
      <c r="F176" s="8" t="s">
        <v>51</v>
      </c>
      <c r="G176" s="9">
        <v>67814875</v>
      </c>
      <c r="H176" s="9">
        <v>67814875</v>
      </c>
      <c r="I176" s="9">
        <v>6835442.4000000004</v>
      </c>
      <c r="J176" s="12">
        <v>2016</v>
      </c>
      <c r="K176">
        <f t="shared" si="2"/>
        <v>0</v>
      </c>
    </row>
    <row r="177" spans="1:11" x14ac:dyDescent="0.25">
      <c r="A177" s="12">
        <v>2450</v>
      </c>
      <c r="B177" s="8" t="s">
        <v>47</v>
      </c>
      <c r="C177" s="8" t="s">
        <v>48</v>
      </c>
      <c r="D177" s="8" t="s">
        <v>49</v>
      </c>
      <c r="E177" s="8" t="s">
        <v>50</v>
      </c>
      <c r="F177" s="8" t="s">
        <v>51</v>
      </c>
      <c r="G177" s="9">
        <v>0</v>
      </c>
      <c r="H177" s="9">
        <v>0</v>
      </c>
      <c r="I177" s="9">
        <v>0</v>
      </c>
      <c r="J177" s="12">
        <v>2016</v>
      </c>
      <c r="K177">
        <f t="shared" si="2"/>
        <v>0</v>
      </c>
    </row>
    <row r="178" spans="1:11" x14ac:dyDescent="0.25">
      <c r="A178" s="12">
        <v>2451</v>
      </c>
      <c r="B178" s="8" t="s">
        <v>47</v>
      </c>
      <c r="C178" s="8" t="s">
        <v>48</v>
      </c>
      <c r="D178" s="8" t="s">
        <v>49</v>
      </c>
      <c r="E178" s="8" t="s">
        <v>50</v>
      </c>
      <c r="F178" s="8" t="s">
        <v>51</v>
      </c>
      <c r="G178" s="9">
        <v>113183608</v>
      </c>
      <c r="H178" s="9">
        <v>113183608</v>
      </c>
      <c r="I178" s="9">
        <v>10231238</v>
      </c>
      <c r="J178" s="12">
        <v>2016</v>
      </c>
      <c r="K178">
        <f t="shared" si="2"/>
        <v>0</v>
      </c>
    </row>
    <row r="179" spans="1:11" x14ac:dyDescent="0.25">
      <c r="A179" s="12">
        <v>2480</v>
      </c>
      <c r="B179" s="8" t="s">
        <v>47</v>
      </c>
      <c r="C179" s="8" t="s">
        <v>54</v>
      </c>
      <c r="D179" s="8" t="s">
        <v>49</v>
      </c>
      <c r="E179" s="8" t="s">
        <v>50</v>
      </c>
      <c r="F179" s="8" t="s">
        <v>51</v>
      </c>
      <c r="G179" s="9">
        <v>0</v>
      </c>
      <c r="H179" s="9">
        <v>0</v>
      </c>
      <c r="I179" s="9">
        <v>0</v>
      </c>
      <c r="J179" s="12">
        <v>2016</v>
      </c>
      <c r="K179">
        <f t="shared" si="2"/>
        <v>0</v>
      </c>
    </row>
    <row r="180" spans="1:11" x14ac:dyDescent="0.25">
      <c r="A180" s="12">
        <v>2535</v>
      </c>
      <c r="B180" s="8" t="s">
        <v>47</v>
      </c>
      <c r="C180" s="8" t="s">
        <v>54</v>
      </c>
      <c r="D180" s="8" t="s">
        <v>49</v>
      </c>
      <c r="E180" s="8" t="s">
        <v>50</v>
      </c>
      <c r="F180" s="8" t="s">
        <v>51</v>
      </c>
      <c r="G180" s="9">
        <v>6165283</v>
      </c>
      <c r="H180" s="9">
        <v>6165283</v>
      </c>
      <c r="I180" s="9">
        <v>562517.61</v>
      </c>
      <c r="J180" s="12">
        <v>2016</v>
      </c>
      <c r="K180">
        <f t="shared" si="2"/>
        <v>0</v>
      </c>
    </row>
    <row r="181" spans="1:11" x14ac:dyDescent="0.25">
      <c r="A181" s="12">
        <v>2549</v>
      </c>
      <c r="B181" s="8" t="s">
        <v>47</v>
      </c>
      <c r="C181" s="8" t="s">
        <v>54</v>
      </c>
      <c r="D181" s="8" t="s">
        <v>49</v>
      </c>
      <c r="E181" s="8" t="s">
        <v>50</v>
      </c>
      <c r="F181" s="8" t="s">
        <v>51</v>
      </c>
      <c r="G181" s="9">
        <v>0</v>
      </c>
      <c r="H181" s="9">
        <v>0</v>
      </c>
      <c r="I181" s="9">
        <v>0</v>
      </c>
      <c r="J181" s="12">
        <v>2016</v>
      </c>
      <c r="K181">
        <f t="shared" si="2"/>
        <v>0</v>
      </c>
    </row>
    <row r="182" spans="1:11" x14ac:dyDescent="0.25">
      <c r="A182" s="12">
        <v>2549</v>
      </c>
      <c r="B182" s="8" t="s">
        <v>47</v>
      </c>
      <c r="C182" s="8" t="s">
        <v>54</v>
      </c>
      <c r="D182" s="8" t="s">
        <v>49</v>
      </c>
      <c r="E182" s="8" t="s">
        <v>52</v>
      </c>
      <c r="F182" s="8" t="s">
        <v>51</v>
      </c>
      <c r="G182" s="9">
        <v>2796344</v>
      </c>
      <c r="H182" s="9">
        <v>2796344</v>
      </c>
      <c r="I182" s="9">
        <v>254844.18</v>
      </c>
      <c r="J182" s="12">
        <v>2016</v>
      </c>
      <c r="K182">
        <f t="shared" si="2"/>
        <v>0</v>
      </c>
    </row>
    <row r="183" spans="1:11" x14ac:dyDescent="0.25">
      <c r="A183" s="12">
        <v>2554</v>
      </c>
      <c r="B183" s="8" t="s">
        <v>47</v>
      </c>
      <c r="C183" s="8" t="s">
        <v>54</v>
      </c>
      <c r="D183" s="8" t="s">
        <v>49</v>
      </c>
      <c r="E183" s="8" t="s">
        <v>50</v>
      </c>
      <c r="F183" s="8" t="s">
        <v>51</v>
      </c>
      <c r="G183" s="9">
        <v>0</v>
      </c>
      <c r="H183" s="9">
        <v>0</v>
      </c>
      <c r="I183" s="9">
        <v>0</v>
      </c>
      <c r="J183" s="12">
        <v>2016</v>
      </c>
      <c r="K183">
        <f t="shared" si="2"/>
        <v>0</v>
      </c>
    </row>
    <row r="184" spans="1:11" x14ac:dyDescent="0.25">
      <c r="A184" s="12">
        <v>2554</v>
      </c>
      <c r="B184" s="8" t="s">
        <v>47</v>
      </c>
      <c r="C184" s="8" t="s">
        <v>54</v>
      </c>
      <c r="D184" s="8" t="s">
        <v>49</v>
      </c>
      <c r="E184" s="8" t="s">
        <v>52</v>
      </c>
      <c r="F184" s="8" t="s">
        <v>51</v>
      </c>
      <c r="G184" s="9">
        <v>0</v>
      </c>
      <c r="H184" s="9">
        <v>0</v>
      </c>
      <c r="I184" s="9">
        <v>0</v>
      </c>
      <c r="J184" s="12">
        <v>2016</v>
      </c>
      <c r="K184">
        <f t="shared" si="2"/>
        <v>0</v>
      </c>
    </row>
    <row r="185" spans="1:11" x14ac:dyDescent="0.25">
      <c r="A185" s="12">
        <v>2706</v>
      </c>
      <c r="B185" s="8" t="s">
        <v>47</v>
      </c>
      <c r="C185" s="8" t="s">
        <v>48</v>
      </c>
      <c r="D185" s="8" t="s">
        <v>49</v>
      </c>
      <c r="E185" s="8" t="s">
        <v>50</v>
      </c>
      <c r="F185" s="8" t="s">
        <v>51</v>
      </c>
      <c r="G185" s="9">
        <v>16895793</v>
      </c>
      <c r="H185" s="9">
        <v>16895793</v>
      </c>
      <c r="I185" s="9">
        <v>1307102</v>
      </c>
      <c r="J185" s="12">
        <v>2016</v>
      </c>
      <c r="K185">
        <f t="shared" si="2"/>
        <v>0</v>
      </c>
    </row>
    <row r="186" spans="1:11" x14ac:dyDescent="0.25">
      <c r="A186" s="12">
        <v>2712</v>
      </c>
      <c r="B186" s="8" t="s">
        <v>47</v>
      </c>
      <c r="C186" s="8" t="s">
        <v>48</v>
      </c>
      <c r="D186" s="8" t="s">
        <v>49</v>
      </c>
      <c r="E186" s="8" t="s">
        <v>50</v>
      </c>
      <c r="F186" s="8" t="s">
        <v>51</v>
      </c>
      <c r="G186" s="9">
        <v>84142512</v>
      </c>
      <c r="H186" s="9">
        <v>84142512</v>
      </c>
      <c r="I186" s="9">
        <v>8277343.2999999998</v>
      </c>
      <c r="J186" s="12">
        <v>2016</v>
      </c>
      <c r="K186">
        <f t="shared" si="2"/>
        <v>0</v>
      </c>
    </row>
    <row r="187" spans="1:11" x14ac:dyDescent="0.25">
      <c r="A187" s="12">
        <v>2718</v>
      </c>
      <c r="B187" s="8" t="s">
        <v>47</v>
      </c>
      <c r="C187" s="8" t="s">
        <v>48</v>
      </c>
      <c r="D187" s="8" t="s">
        <v>49</v>
      </c>
      <c r="E187" s="8" t="s">
        <v>50</v>
      </c>
      <c r="F187" s="8" t="s">
        <v>51</v>
      </c>
      <c r="G187" s="9">
        <v>16028255</v>
      </c>
      <c r="H187" s="9">
        <v>16028255</v>
      </c>
      <c r="I187" s="9">
        <v>1378908.6</v>
      </c>
      <c r="J187" s="12">
        <v>2016</v>
      </c>
      <c r="K187">
        <f t="shared" si="2"/>
        <v>0</v>
      </c>
    </row>
    <row r="188" spans="1:11" x14ac:dyDescent="0.25">
      <c r="A188" s="12">
        <v>2721</v>
      </c>
      <c r="B188" s="8" t="s">
        <v>47</v>
      </c>
      <c r="C188" s="8" t="s">
        <v>48</v>
      </c>
      <c r="D188" s="8" t="s">
        <v>49</v>
      </c>
      <c r="E188" s="8" t="s">
        <v>50</v>
      </c>
      <c r="F188" s="8" t="s">
        <v>51</v>
      </c>
      <c r="G188" s="9">
        <v>34383290</v>
      </c>
      <c r="H188" s="9">
        <v>34383290</v>
      </c>
      <c r="I188" s="9">
        <v>3648299.4</v>
      </c>
      <c r="J188" s="12">
        <v>2016</v>
      </c>
      <c r="K188">
        <f t="shared" si="2"/>
        <v>0</v>
      </c>
    </row>
    <row r="189" spans="1:11" x14ac:dyDescent="0.25">
      <c r="A189" s="12">
        <v>2727</v>
      </c>
      <c r="B189" s="8" t="s">
        <v>47</v>
      </c>
      <c r="C189" s="8" t="s">
        <v>48</v>
      </c>
      <c r="D189" s="8" t="s">
        <v>49</v>
      </c>
      <c r="E189" s="8" t="s">
        <v>50</v>
      </c>
      <c r="F189" s="8" t="s">
        <v>51</v>
      </c>
      <c r="G189" s="9">
        <v>89765169</v>
      </c>
      <c r="H189" s="9">
        <v>89765169</v>
      </c>
      <c r="I189" s="9">
        <v>9730751.5</v>
      </c>
      <c r="J189" s="12">
        <v>2016</v>
      </c>
      <c r="K189">
        <f t="shared" si="2"/>
        <v>0</v>
      </c>
    </row>
    <row r="190" spans="1:11" x14ac:dyDescent="0.25">
      <c r="A190" s="12">
        <v>2817</v>
      </c>
      <c r="B190" s="8" t="s">
        <v>47</v>
      </c>
      <c r="C190" s="8" t="s">
        <v>48</v>
      </c>
      <c r="D190" s="8" t="s">
        <v>49</v>
      </c>
      <c r="E190" s="8" t="s">
        <v>53</v>
      </c>
      <c r="F190" s="8" t="s">
        <v>51</v>
      </c>
      <c r="G190" s="9">
        <v>44206456</v>
      </c>
      <c r="H190" s="9">
        <v>44206456</v>
      </c>
      <c r="I190" s="9">
        <v>3763770.2</v>
      </c>
      <c r="J190" s="12">
        <v>2016</v>
      </c>
      <c r="K190">
        <f t="shared" si="2"/>
        <v>1</v>
      </c>
    </row>
    <row r="191" spans="1:11" x14ac:dyDescent="0.25">
      <c r="A191" s="12">
        <v>2817</v>
      </c>
      <c r="B191" s="8" t="s">
        <v>47</v>
      </c>
      <c r="C191" s="8" t="s">
        <v>48</v>
      </c>
      <c r="D191" s="8" t="s">
        <v>49</v>
      </c>
      <c r="E191" s="8" t="s">
        <v>52</v>
      </c>
      <c r="F191" s="8" t="s">
        <v>51</v>
      </c>
      <c r="G191" s="9">
        <v>2661073</v>
      </c>
      <c r="H191" s="9">
        <v>2661073</v>
      </c>
      <c r="I191" s="9">
        <v>226540.62</v>
      </c>
      <c r="J191" s="12">
        <v>2016</v>
      </c>
      <c r="K191">
        <f t="shared" si="2"/>
        <v>0</v>
      </c>
    </row>
    <row r="192" spans="1:11" x14ac:dyDescent="0.25">
      <c r="A192" s="12">
        <v>2823</v>
      </c>
      <c r="B192" s="8" t="s">
        <v>47</v>
      </c>
      <c r="C192" s="8" t="s">
        <v>48</v>
      </c>
      <c r="D192" s="8" t="s">
        <v>49</v>
      </c>
      <c r="E192" s="8" t="s">
        <v>53</v>
      </c>
      <c r="F192" s="8" t="s">
        <v>51</v>
      </c>
      <c r="G192" s="9">
        <v>50680971</v>
      </c>
      <c r="H192" s="9">
        <v>50680971</v>
      </c>
      <c r="I192" s="9">
        <v>4352236.2</v>
      </c>
      <c r="J192" s="12">
        <v>2016</v>
      </c>
      <c r="K192">
        <f t="shared" si="2"/>
        <v>1</v>
      </c>
    </row>
    <row r="193" spans="1:11" x14ac:dyDescent="0.25">
      <c r="A193" s="12">
        <v>2824</v>
      </c>
      <c r="B193" s="8" t="s">
        <v>47</v>
      </c>
      <c r="C193" s="8" t="s">
        <v>48</v>
      </c>
      <c r="D193" s="8" t="s">
        <v>49</v>
      </c>
      <c r="E193" s="8" t="s">
        <v>52</v>
      </c>
      <c r="F193" s="8" t="s">
        <v>51</v>
      </c>
      <c r="G193" s="9">
        <v>11461500</v>
      </c>
      <c r="H193" s="9">
        <v>11461500</v>
      </c>
      <c r="I193" s="9">
        <v>1072305.3</v>
      </c>
      <c r="J193" s="12">
        <v>2016</v>
      </c>
      <c r="K193">
        <f t="shared" si="2"/>
        <v>0</v>
      </c>
    </row>
    <row r="194" spans="1:11" x14ac:dyDescent="0.25">
      <c r="A194" s="12">
        <v>2828</v>
      </c>
      <c r="B194" s="8" t="s">
        <v>47</v>
      </c>
      <c r="C194" s="8" t="s">
        <v>54</v>
      </c>
      <c r="D194" s="8" t="s">
        <v>49</v>
      </c>
      <c r="E194" s="8" t="s">
        <v>50</v>
      </c>
      <c r="F194" s="8" t="s">
        <v>51</v>
      </c>
      <c r="G194" s="9">
        <v>90839172</v>
      </c>
      <c r="H194" s="9">
        <v>90839172</v>
      </c>
      <c r="I194" s="9">
        <v>9142009.5999999996</v>
      </c>
      <c r="J194" s="12">
        <v>2016</v>
      </c>
      <c r="K194">
        <f t="shared" si="2"/>
        <v>0</v>
      </c>
    </row>
    <row r="195" spans="1:11" x14ac:dyDescent="0.25">
      <c r="A195" s="12">
        <v>2828</v>
      </c>
      <c r="B195" s="8" t="s">
        <v>47</v>
      </c>
      <c r="C195" s="8" t="s">
        <v>54</v>
      </c>
      <c r="D195" s="8" t="s">
        <v>49</v>
      </c>
      <c r="E195" s="8" t="s">
        <v>52</v>
      </c>
      <c r="F195" s="8" t="s">
        <v>51</v>
      </c>
      <c r="G195" s="9">
        <v>0</v>
      </c>
      <c r="H195" s="9">
        <v>0</v>
      </c>
      <c r="I195" s="9">
        <v>0</v>
      </c>
      <c r="J195" s="12">
        <v>2016</v>
      </c>
      <c r="K195">
        <f t="shared" ref="K195:K258" si="3">IF(E195="LIG",1,0)</f>
        <v>0</v>
      </c>
    </row>
    <row r="196" spans="1:11" x14ac:dyDescent="0.25">
      <c r="A196" s="12">
        <v>2832</v>
      </c>
      <c r="B196" s="8" t="s">
        <v>47</v>
      </c>
      <c r="C196" s="8" t="s">
        <v>54</v>
      </c>
      <c r="D196" s="8" t="s">
        <v>49</v>
      </c>
      <c r="E196" s="8" t="s">
        <v>50</v>
      </c>
      <c r="F196" s="8" t="s">
        <v>51</v>
      </c>
      <c r="G196" s="9">
        <v>69704487</v>
      </c>
      <c r="H196" s="9">
        <v>69704487</v>
      </c>
      <c r="I196" s="9">
        <v>6742321.9000000004</v>
      </c>
      <c r="J196" s="12">
        <v>2016</v>
      </c>
      <c r="K196">
        <f t="shared" si="3"/>
        <v>0</v>
      </c>
    </row>
    <row r="197" spans="1:11" x14ac:dyDescent="0.25">
      <c r="A197" s="12">
        <v>2836</v>
      </c>
      <c r="B197" s="8" t="s">
        <v>47</v>
      </c>
      <c r="C197" s="8" t="s">
        <v>54</v>
      </c>
      <c r="D197" s="8" t="s">
        <v>49</v>
      </c>
      <c r="E197" s="8" t="s">
        <v>50</v>
      </c>
      <c r="F197" s="8" t="s">
        <v>51</v>
      </c>
      <c r="G197" s="9">
        <v>11311239</v>
      </c>
      <c r="H197" s="9">
        <v>11311239</v>
      </c>
      <c r="I197" s="9">
        <v>1090972.7</v>
      </c>
      <c r="J197" s="12">
        <v>2016</v>
      </c>
      <c r="K197">
        <f t="shared" si="3"/>
        <v>0</v>
      </c>
    </row>
    <row r="198" spans="1:11" x14ac:dyDescent="0.25">
      <c r="A198" s="12">
        <v>2836</v>
      </c>
      <c r="B198" s="8" t="s">
        <v>47</v>
      </c>
      <c r="C198" s="8" t="s">
        <v>54</v>
      </c>
      <c r="D198" s="8" t="s">
        <v>49</v>
      </c>
      <c r="E198" s="8" t="s">
        <v>52</v>
      </c>
      <c r="F198" s="8" t="s">
        <v>51</v>
      </c>
      <c r="G198" s="9">
        <v>0</v>
      </c>
      <c r="H198" s="9">
        <v>0</v>
      </c>
      <c r="I198" s="9">
        <v>-751.76900000000001</v>
      </c>
      <c r="J198" s="12">
        <v>2016</v>
      </c>
      <c r="K198">
        <f t="shared" si="3"/>
        <v>0</v>
      </c>
    </row>
    <row r="199" spans="1:11" x14ac:dyDescent="0.25">
      <c r="A199" s="12">
        <v>2840</v>
      </c>
      <c r="B199" s="8" t="s">
        <v>47</v>
      </c>
      <c r="C199" s="8" t="s">
        <v>54</v>
      </c>
      <c r="D199" s="8" t="s">
        <v>49</v>
      </c>
      <c r="E199" s="8" t="s">
        <v>50</v>
      </c>
      <c r="F199" s="8" t="s">
        <v>51</v>
      </c>
      <c r="G199" s="9">
        <v>49278323</v>
      </c>
      <c r="H199" s="9">
        <v>49278323</v>
      </c>
      <c r="I199" s="9">
        <v>4530206.5999999996</v>
      </c>
      <c r="J199" s="12">
        <v>2016</v>
      </c>
      <c r="K199">
        <f t="shared" si="3"/>
        <v>0</v>
      </c>
    </row>
    <row r="200" spans="1:11" x14ac:dyDescent="0.25">
      <c r="A200" s="12">
        <v>2850</v>
      </c>
      <c r="B200" s="8" t="s">
        <v>47</v>
      </c>
      <c r="C200" s="8" t="s">
        <v>48</v>
      </c>
      <c r="D200" s="8" t="s">
        <v>49</v>
      </c>
      <c r="E200" s="8" t="s">
        <v>50</v>
      </c>
      <c r="F200" s="8" t="s">
        <v>51</v>
      </c>
      <c r="G200" s="9">
        <v>115778980</v>
      </c>
      <c r="H200" s="9">
        <v>115778980</v>
      </c>
      <c r="I200" s="9">
        <v>11214356</v>
      </c>
      <c r="J200" s="12">
        <v>2016</v>
      </c>
      <c r="K200">
        <f t="shared" si="3"/>
        <v>0</v>
      </c>
    </row>
    <row r="201" spans="1:11" x14ac:dyDescent="0.25">
      <c r="A201" s="12">
        <v>2866</v>
      </c>
      <c r="B201" s="8" t="s">
        <v>47</v>
      </c>
      <c r="C201" s="8" t="s">
        <v>54</v>
      </c>
      <c r="D201" s="8" t="s">
        <v>49</v>
      </c>
      <c r="E201" s="8" t="s">
        <v>50</v>
      </c>
      <c r="F201" s="8" t="s">
        <v>51</v>
      </c>
      <c r="G201" s="9">
        <v>84855359</v>
      </c>
      <c r="H201" s="9">
        <v>84855359</v>
      </c>
      <c r="I201" s="9">
        <v>7560471.0999999996</v>
      </c>
      <c r="J201" s="12">
        <v>2016</v>
      </c>
      <c r="K201">
        <f t="shared" si="3"/>
        <v>0</v>
      </c>
    </row>
    <row r="202" spans="1:11" x14ac:dyDescent="0.25">
      <c r="A202" s="12">
        <v>2866</v>
      </c>
      <c r="B202" s="8" t="s">
        <v>47</v>
      </c>
      <c r="C202" s="8" t="s">
        <v>54</v>
      </c>
      <c r="D202" s="8" t="s">
        <v>49</v>
      </c>
      <c r="E202" s="8" t="s">
        <v>52</v>
      </c>
      <c r="F202" s="8" t="s">
        <v>51</v>
      </c>
      <c r="G202" s="9">
        <v>5891505</v>
      </c>
      <c r="H202" s="9">
        <v>5891505</v>
      </c>
      <c r="I202" s="9">
        <v>530792.51</v>
      </c>
      <c r="J202" s="12">
        <v>2016</v>
      </c>
      <c r="K202">
        <f t="shared" si="3"/>
        <v>0</v>
      </c>
    </row>
    <row r="203" spans="1:11" x14ac:dyDescent="0.25">
      <c r="A203" s="12">
        <v>2876</v>
      </c>
      <c r="B203" s="8" t="s">
        <v>47</v>
      </c>
      <c r="C203" s="8" t="s">
        <v>48</v>
      </c>
      <c r="D203" s="8" t="s">
        <v>49</v>
      </c>
      <c r="E203" s="8" t="s">
        <v>50</v>
      </c>
      <c r="F203" s="8" t="s">
        <v>51</v>
      </c>
      <c r="G203" s="9">
        <v>53206011</v>
      </c>
      <c r="H203" s="9">
        <v>53206011</v>
      </c>
      <c r="I203" s="9">
        <v>4925035</v>
      </c>
      <c r="J203" s="12">
        <v>2016</v>
      </c>
      <c r="K203">
        <f t="shared" si="3"/>
        <v>0</v>
      </c>
    </row>
    <row r="204" spans="1:11" x14ac:dyDescent="0.25">
      <c r="A204" s="12">
        <v>2876</v>
      </c>
      <c r="B204" s="8" t="s">
        <v>47</v>
      </c>
      <c r="C204" s="8" t="s">
        <v>48</v>
      </c>
      <c r="D204" s="8" t="s">
        <v>49</v>
      </c>
      <c r="E204" s="8" t="s">
        <v>52</v>
      </c>
      <c r="F204" s="8" t="s">
        <v>51</v>
      </c>
      <c r="G204" s="9">
        <v>0</v>
      </c>
      <c r="H204" s="9">
        <v>0</v>
      </c>
      <c r="I204" s="9">
        <v>0</v>
      </c>
      <c r="J204" s="12">
        <v>2016</v>
      </c>
      <c r="K204">
        <f t="shared" si="3"/>
        <v>0</v>
      </c>
    </row>
    <row r="205" spans="1:11" x14ac:dyDescent="0.25">
      <c r="A205" s="12">
        <v>2878</v>
      </c>
      <c r="B205" s="8" t="s">
        <v>47</v>
      </c>
      <c r="C205" s="8" t="s">
        <v>54</v>
      </c>
      <c r="D205" s="8" t="s">
        <v>49</v>
      </c>
      <c r="E205" s="8" t="s">
        <v>52</v>
      </c>
      <c r="F205" s="8" t="s">
        <v>51</v>
      </c>
      <c r="G205" s="9">
        <v>86304</v>
      </c>
      <c r="H205" s="9">
        <v>86304</v>
      </c>
      <c r="I205" s="9">
        <v>6977.8630000000003</v>
      </c>
      <c r="J205" s="12">
        <v>2016</v>
      </c>
      <c r="K205">
        <f t="shared" si="3"/>
        <v>0</v>
      </c>
    </row>
    <row r="206" spans="1:11" x14ac:dyDescent="0.25">
      <c r="A206" s="12">
        <v>2952</v>
      </c>
      <c r="B206" s="8" t="s">
        <v>47</v>
      </c>
      <c r="C206" s="8" t="s">
        <v>48</v>
      </c>
      <c r="D206" s="8" t="s">
        <v>49</v>
      </c>
      <c r="E206" s="8" t="s">
        <v>52</v>
      </c>
      <c r="F206" s="8" t="s">
        <v>51</v>
      </c>
      <c r="G206" s="9">
        <v>69988457</v>
      </c>
      <c r="H206" s="9">
        <v>69988457</v>
      </c>
      <c r="I206" s="9">
        <v>6192709.5</v>
      </c>
      <c r="J206" s="12">
        <v>2016</v>
      </c>
      <c r="K206">
        <f t="shared" si="3"/>
        <v>0</v>
      </c>
    </row>
    <row r="207" spans="1:11" x14ac:dyDescent="0.25">
      <c r="A207" s="12">
        <v>2963</v>
      </c>
      <c r="B207" s="8" t="s">
        <v>47</v>
      </c>
      <c r="C207" s="8" t="s">
        <v>48</v>
      </c>
      <c r="D207" s="8" t="s">
        <v>49</v>
      </c>
      <c r="E207" s="8" t="s">
        <v>50</v>
      </c>
      <c r="F207" s="8" t="s">
        <v>51</v>
      </c>
      <c r="G207" s="9">
        <v>0</v>
      </c>
      <c r="H207" s="9">
        <v>0</v>
      </c>
      <c r="I207" s="9">
        <v>0</v>
      </c>
      <c r="J207" s="12">
        <v>2016</v>
      </c>
      <c r="K207">
        <f t="shared" si="3"/>
        <v>0</v>
      </c>
    </row>
    <row r="208" spans="1:11" x14ac:dyDescent="0.25">
      <c r="A208" s="12">
        <v>2963</v>
      </c>
      <c r="B208" s="8" t="s">
        <v>47</v>
      </c>
      <c r="C208" s="8" t="s">
        <v>48</v>
      </c>
      <c r="D208" s="8" t="s">
        <v>49</v>
      </c>
      <c r="E208" s="8" t="s">
        <v>52</v>
      </c>
      <c r="F208" s="8" t="s">
        <v>51</v>
      </c>
      <c r="G208" s="9">
        <v>23782101</v>
      </c>
      <c r="H208" s="9">
        <v>23782101</v>
      </c>
      <c r="I208" s="9">
        <v>2307299.2999999998</v>
      </c>
      <c r="J208" s="12">
        <v>2016</v>
      </c>
      <c r="K208">
        <f t="shared" si="3"/>
        <v>0</v>
      </c>
    </row>
    <row r="209" spans="1:11" x14ac:dyDescent="0.25">
      <c r="A209" s="12">
        <v>3118</v>
      </c>
      <c r="B209" s="8" t="s">
        <v>47</v>
      </c>
      <c r="C209" s="8" t="s">
        <v>54</v>
      </c>
      <c r="D209" s="8" t="s">
        <v>49</v>
      </c>
      <c r="E209" s="8" t="s">
        <v>50</v>
      </c>
      <c r="F209" s="8" t="s">
        <v>51</v>
      </c>
      <c r="G209" s="9">
        <v>90669752</v>
      </c>
      <c r="H209" s="9">
        <v>90669752</v>
      </c>
      <c r="I209" s="9">
        <v>9144427.1999999993</v>
      </c>
      <c r="J209" s="12">
        <v>2016</v>
      </c>
      <c r="K209">
        <f t="shared" si="3"/>
        <v>0</v>
      </c>
    </row>
    <row r="210" spans="1:11" x14ac:dyDescent="0.25">
      <c r="A210" s="12">
        <v>3118</v>
      </c>
      <c r="B210" s="8" t="s">
        <v>47</v>
      </c>
      <c r="C210" s="8" t="s">
        <v>54</v>
      </c>
      <c r="D210" s="8" t="s">
        <v>49</v>
      </c>
      <c r="E210" s="8" t="s">
        <v>58</v>
      </c>
      <c r="F210" s="8" t="s">
        <v>51</v>
      </c>
      <c r="G210" s="9">
        <v>0</v>
      </c>
      <c r="H210" s="9">
        <v>0</v>
      </c>
      <c r="I210" s="9">
        <v>0</v>
      </c>
      <c r="J210" s="12">
        <v>2016</v>
      </c>
      <c r="K210">
        <f t="shared" si="3"/>
        <v>0</v>
      </c>
    </row>
    <row r="211" spans="1:11" x14ac:dyDescent="0.25">
      <c r="A211" s="12">
        <v>3122</v>
      </c>
      <c r="B211" s="8" t="s">
        <v>47</v>
      </c>
      <c r="C211" s="8" t="s">
        <v>54</v>
      </c>
      <c r="D211" s="8" t="s">
        <v>49</v>
      </c>
      <c r="E211" s="8" t="s">
        <v>50</v>
      </c>
      <c r="F211" s="8" t="s">
        <v>51</v>
      </c>
      <c r="G211" s="9">
        <v>69414410</v>
      </c>
      <c r="H211" s="9">
        <v>69414410</v>
      </c>
      <c r="I211" s="9">
        <v>6603403.5</v>
      </c>
      <c r="J211" s="12">
        <v>2016</v>
      </c>
      <c r="K211">
        <f t="shared" si="3"/>
        <v>0</v>
      </c>
    </row>
    <row r="212" spans="1:11" x14ac:dyDescent="0.25">
      <c r="A212" s="12">
        <v>3130</v>
      </c>
      <c r="B212" s="8" t="s">
        <v>47</v>
      </c>
      <c r="C212" s="8" t="s">
        <v>54</v>
      </c>
      <c r="D212" s="8" t="s">
        <v>49</v>
      </c>
      <c r="E212" s="8" t="s">
        <v>50</v>
      </c>
      <c r="F212" s="8" t="s">
        <v>51</v>
      </c>
      <c r="G212" s="9">
        <v>0</v>
      </c>
      <c r="H212" s="9">
        <v>0</v>
      </c>
      <c r="I212" s="9">
        <v>0</v>
      </c>
      <c r="J212" s="12">
        <v>2016</v>
      </c>
      <c r="K212">
        <f t="shared" si="3"/>
        <v>0</v>
      </c>
    </row>
    <row r="213" spans="1:11" x14ac:dyDescent="0.25">
      <c r="A213" s="12">
        <v>3131</v>
      </c>
      <c r="B213" s="8" t="s">
        <v>47</v>
      </c>
      <c r="C213" s="8" t="s">
        <v>54</v>
      </c>
      <c r="D213" s="8" t="s">
        <v>49</v>
      </c>
      <c r="E213" s="8" t="s">
        <v>50</v>
      </c>
      <c r="F213" s="8" t="s">
        <v>51</v>
      </c>
      <c r="G213" s="9">
        <v>0</v>
      </c>
      <c r="H213" s="9">
        <v>0</v>
      </c>
      <c r="I213" s="9">
        <v>-12119.44</v>
      </c>
      <c r="J213" s="12">
        <v>2016</v>
      </c>
      <c r="K213">
        <f t="shared" si="3"/>
        <v>0</v>
      </c>
    </row>
    <row r="214" spans="1:11" x14ac:dyDescent="0.25">
      <c r="A214" s="12">
        <v>3136</v>
      </c>
      <c r="B214" s="8" t="s">
        <v>47</v>
      </c>
      <c r="C214" s="8" t="s">
        <v>54</v>
      </c>
      <c r="D214" s="8" t="s">
        <v>49</v>
      </c>
      <c r="E214" s="8" t="s">
        <v>50</v>
      </c>
      <c r="F214" s="8" t="s">
        <v>51</v>
      </c>
      <c r="G214" s="9">
        <v>103829313</v>
      </c>
      <c r="H214" s="9">
        <v>103829313</v>
      </c>
      <c r="I214" s="9">
        <v>10194158</v>
      </c>
      <c r="J214" s="12">
        <v>2016</v>
      </c>
      <c r="K214">
        <f t="shared" si="3"/>
        <v>0</v>
      </c>
    </row>
    <row r="215" spans="1:11" x14ac:dyDescent="0.25">
      <c r="A215" s="12">
        <v>3136</v>
      </c>
      <c r="B215" s="8" t="s">
        <v>47</v>
      </c>
      <c r="C215" s="8" t="s">
        <v>54</v>
      </c>
      <c r="D215" s="8" t="s">
        <v>49</v>
      </c>
      <c r="E215" s="8" t="s">
        <v>58</v>
      </c>
      <c r="F215" s="8" t="s">
        <v>51</v>
      </c>
      <c r="G215" s="9">
        <v>0</v>
      </c>
      <c r="H215" s="9">
        <v>0</v>
      </c>
      <c r="I215" s="9">
        <v>0</v>
      </c>
      <c r="J215" s="12">
        <v>2016</v>
      </c>
      <c r="K215">
        <f t="shared" si="3"/>
        <v>0</v>
      </c>
    </row>
    <row r="216" spans="1:11" x14ac:dyDescent="0.25">
      <c r="A216" s="12">
        <v>3138</v>
      </c>
      <c r="B216" s="8" t="s">
        <v>47</v>
      </c>
      <c r="C216" s="8" t="s">
        <v>54</v>
      </c>
      <c r="D216" s="8" t="s">
        <v>49</v>
      </c>
      <c r="E216" s="8" t="s">
        <v>50</v>
      </c>
      <c r="F216" s="8" t="s">
        <v>51</v>
      </c>
      <c r="G216" s="9">
        <v>1698876</v>
      </c>
      <c r="H216" s="9">
        <v>1698876</v>
      </c>
      <c r="I216" s="9">
        <v>162869.07</v>
      </c>
      <c r="J216" s="12">
        <v>2016</v>
      </c>
      <c r="K216">
        <f t="shared" si="3"/>
        <v>0</v>
      </c>
    </row>
    <row r="217" spans="1:11" x14ac:dyDescent="0.25">
      <c r="A217" s="12">
        <v>3138</v>
      </c>
      <c r="B217" s="8" t="s">
        <v>47</v>
      </c>
      <c r="C217" s="8" t="s">
        <v>54</v>
      </c>
      <c r="D217" s="8" t="s">
        <v>49</v>
      </c>
      <c r="E217" s="8" t="s">
        <v>52</v>
      </c>
      <c r="F217" s="8" t="s">
        <v>51</v>
      </c>
      <c r="G217" s="9">
        <v>0</v>
      </c>
      <c r="H217" s="9">
        <v>0</v>
      </c>
      <c r="I217" s="9">
        <v>0</v>
      </c>
      <c r="J217" s="12">
        <v>2016</v>
      </c>
      <c r="K217">
        <f t="shared" si="3"/>
        <v>0</v>
      </c>
    </row>
    <row r="218" spans="1:11" x14ac:dyDescent="0.25">
      <c r="A218" s="12">
        <v>3140</v>
      </c>
      <c r="B218" s="8" t="s">
        <v>47</v>
      </c>
      <c r="C218" s="8" t="s">
        <v>54</v>
      </c>
      <c r="D218" s="8" t="s">
        <v>49</v>
      </c>
      <c r="E218" s="8" t="s">
        <v>50</v>
      </c>
      <c r="F218" s="8" t="s">
        <v>51</v>
      </c>
      <c r="G218" s="9">
        <v>34418528</v>
      </c>
      <c r="H218" s="9">
        <v>34418528</v>
      </c>
      <c r="I218" s="9">
        <v>3122728</v>
      </c>
      <c r="J218" s="12">
        <v>2016</v>
      </c>
      <c r="K218">
        <f t="shared" si="3"/>
        <v>0</v>
      </c>
    </row>
    <row r="219" spans="1:11" x14ac:dyDescent="0.25">
      <c r="A219" s="12">
        <v>3149</v>
      </c>
      <c r="B219" s="8" t="s">
        <v>47</v>
      </c>
      <c r="C219" s="8" t="s">
        <v>54</v>
      </c>
      <c r="D219" s="8" t="s">
        <v>49</v>
      </c>
      <c r="E219" s="8" t="s">
        <v>50</v>
      </c>
      <c r="F219" s="8" t="s">
        <v>51</v>
      </c>
      <c r="G219" s="9">
        <v>44361222</v>
      </c>
      <c r="H219" s="9">
        <v>44361222</v>
      </c>
      <c r="I219" s="9">
        <v>4355462.5</v>
      </c>
      <c r="J219" s="12">
        <v>2016</v>
      </c>
      <c r="K219">
        <f t="shared" si="3"/>
        <v>0</v>
      </c>
    </row>
    <row r="220" spans="1:11" x14ac:dyDescent="0.25">
      <c r="A220" s="12">
        <v>3251</v>
      </c>
      <c r="B220" s="8" t="s">
        <v>47</v>
      </c>
      <c r="C220" s="8" t="s">
        <v>48</v>
      </c>
      <c r="D220" s="8" t="s">
        <v>49</v>
      </c>
      <c r="E220" s="8" t="s">
        <v>50</v>
      </c>
      <c r="F220" s="8" t="s">
        <v>51</v>
      </c>
      <c r="G220" s="9">
        <v>0</v>
      </c>
      <c r="H220" s="9">
        <v>0</v>
      </c>
      <c r="I220" s="9">
        <v>0</v>
      </c>
      <c r="J220" s="12">
        <v>2016</v>
      </c>
      <c r="K220">
        <f t="shared" si="3"/>
        <v>0</v>
      </c>
    </row>
    <row r="221" spans="1:11" x14ac:dyDescent="0.25">
      <c r="A221" s="12">
        <v>3287</v>
      </c>
      <c r="B221" s="8" t="s">
        <v>47</v>
      </c>
      <c r="C221" s="8" t="s">
        <v>48</v>
      </c>
      <c r="D221" s="8" t="s">
        <v>49</v>
      </c>
      <c r="E221" s="8" t="s">
        <v>50</v>
      </c>
      <c r="F221" s="8" t="s">
        <v>51</v>
      </c>
      <c r="G221" s="9">
        <v>764224</v>
      </c>
      <c r="H221" s="9">
        <v>764224</v>
      </c>
      <c r="I221" s="9">
        <v>73047.581000000006</v>
      </c>
      <c r="J221" s="12">
        <v>2016</v>
      </c>
      <c r="K221">
        <f t="shared" si="3"/>
        <v>0</v>
      </c>
    </row>
    <row r="222" spans="1:11" x14ac:dyDescent="0.25">
      <c r="A222" s="12">
        <v>3297</v>
      </c>
      <c r="B222" s="8" t="s">
        <v>47</v>
      </c>
      <c r="C222" s="8" t="s">
        <v>48</v>
      </c>
      <c r="D222" s="8" t="s">
        <v>49</v>
      </c>
      <c r="E222" s="8" t="s">
        <v>50</v>
      </c>
      <c r="F222" s="8" t="s">
        <v>51</v>
      </c>
      <c r="G222" s="9">
        <v>34355593</v>
      </c>
      <c r="H222" s="9">
        <v>34355593</v>
      </c>
      <c r="I222" s="9">
        <v>3375065.8</v>
      </c>
      <c r="J222" s="12">
        <v>2016</v>
      </c>
      <c r="K222">
        <f t="shared" si="3"/>
        <v>0</v>
      </c>
    </row>
    <row r="223" spans="1:11" x14ac:dyDescent="0.25">
      <c r="A223" s="12">
        <v>3298</v>
      </c>
      <c r="B223" s="8" t="s">
        <v>47</v>
      </c>
      <c r="C223" s="8" t="s">
        <v>48</v>
      </c>
      <c r="D223" s="8" t="s">
        <v>49</v>
      </c>
      <c r="E223" s="8" t="s">
        <v>50</v>
      </c>
      <c r="F223" s="8" t="s">
        <v>51</v>
      </c>
      <c r="G223" s="9">
        <v>29209918</v>
      </c>
      <c r="H223" s="9">
        <v>29209918</v>
      </c>
      <c r="I223" s="9">
        <v>2979387.4</v>
      </c>
      <c r="J223" s="12">
        <v>2016</v>
      </c>
      <c r="K223">
        <f t="shared" si="3"/>
        <v>0</v>
      </c>
    </row>
    <row r="224" spans="1:11" x14ac:dyDescent="0.25">
      <c r="A224" s="12">
        <v>3319</v>
      </c>
      <c r="B224" s="8" t="s">
        <v>47</v>
      </c>
      <c r="C224" s="8" t="s">
        <v>48</v>
      </c>
      <c r="D224" s="8" t="s">
        <v>49</v>
      </c>
      <c r="E224" s="8" t="s">
        <v>50</v>
      </c>
      <c r="F224" s="8" t="s">
        <v>51</v>
      </c>
      <c r="G224" s="9">
        <v>0</v>
      </c>
      <c r="H224" s="9">
        <v>0</v>
      </c>
      <c r="I224" s="9">
        <v>0</v>
      </c>
      <c r="J224" s="12">
        <v>2016</v>
      </c>
      <c r="K224">
        <f t="shared" si="3"/>
        <v>0</v>
      </c>
    </row>
    <row r="225" spans="1:11" x14ac:dyDescent="0.25">
      <c r="A225" s="12">
        <v>3393</v>
      </c>
      <c r="B225" s="8" t="s">
        <v>47</v>
      </c>
      <c r="C225" s="8" t="s">
        <v>48</v>
      </c>
      <c r="D225" s="8" t="s">
        <v>49</v>
      </c>
      <c r="E225" s="8" t="s">
        <v>50</v>
      </c>
      <c r="F225" s="8" t="s">
        <v>51</v>
      </c>
      <c r="G225" s="9">
        <v>0</v>
      </c>
      <c r="H225" s="9">
        <v>0</v>
      </c>
      <c r="I225" s="9">
        <v>0</v>
      </c>
      <c r="J225" s="12">
        <v>2016</v>
      </c>
      <c r="K225">
        <f t="shared" si="3"/>
        <v>0</v>
      </c>
    </row>
    <row r="226" spans="1:11" x14ac:dyDescent="0.25">
      <c r="A226" s="12">
        <v>3393</v>
      </c>
      <c r="B226" s="8" t="s">
        <v>47</v>
      </c>
      <c r="C226" s="8" t="s">
        <v>48</v>
      </c>
      <c r="D226" s="8" t="s">
        <v>49</v>
      </c>
      <c r="E226" s="8" t="s">
        <v>52</v>
      </c>
      <c r="F226" s="8" t="s">
        <v>51</v>
      </c>
      <c r="G226" s="9">
        <v>37110770</v>
      </c>
      <c r="H226" s="9">
        <v>37110770</v>
      </c>
      <c r="I226" s="9">
        <v>3462847.4</v>
      </c>
      <c r="J226" s="12">
        <v>2016</v>
      </c>
      <c r="K226">
        <f t="shared" si="3"/>
        <v>0</v>
      </c>
    </row>
    <row r="227" spans="1:11" x14ac:dyDescent="0.25">
      <c r="A227" s="12">
        <v>3396</v>
      </c>
      <c r="B227" s="8" t="s">
        <v>47</v>
      </c>
      <c r="C227" s="8" t="s">
        <v>48</v>
      </c>
      <c r="D227" s="8" t="s">
        <v>49</v>
      </c>
      <c r="E227" s="8" t="s">
        <v>50</v>
      </c>
      <c r="F227" s="8" t="s">
        <v>51</v>
      </c>
      <c r="G227" s="9">
        <v>19220997</v>
      </c>
      <c r="H227" s="9">
        <v>19220997</v>
      </c>
      <c r="I227" s="9">
        <v>1950369.8</v>
      </c>
      <c r="J227" s="12">
        <v>2016</v>
      </c>
      <c r="K227">
        <f t="shared" si="3"/>
        <v>0</v>
      </c>
    </row>
    <row r="228" spans="1:11" x14ac:dyDescent="0.25">
      <c r="A228" s="12">
        <v>3396</v>
      </c>
      <c r="B228" s="8" t="s">
        <v>47</v>
      </c>
      <c r="C228" s="8" t="s">
        <v>48</v>
      </c>
      <c r="D228" s="8" t="s">
        <v>49</v>
      </c>
      <c r="E228" s="8" t="s">
        <v>52</v>
      </c>
      <c r="F228" s="8" t="s">
        <v>51</v>
      </c>
      <c r="G228" s="9">
        <v>0</v>
      </c>
      <c r="H228" s="9">
        <v>0</v>
      </c>
      <c r="I228" s="9">
        <v>0</v>
      </c>
      <c r="J228" s="12">
        <v>2016</v>
      </c>
      <c r="K228">
        <f t="shared" si="3"/>
        <v>0</v>
      </c>
    </row>
    <row r="229" spans="1:11" x14ac:dyDescent="0.25">
      <c r="A229" s="12">
        <v>3399</v>
      </c>
      <c r="B229" s="8" t="s">
        <v>47</v>
      </c>
      <c r="C229" s="8" t="s">
        <v>48</v>
      </c>
      <c r="D229" s="8" t="s">
        <v>49</v>
      </c>
      <c r="E229" s="8" t="s">
        <v>50</v>
      </c>
      <c r="F229" s="8" t="s">
        <v>51</v>
      </c>
      <c r="G229" s="9">
        <v>131683847</v>
      </c>
      <c r="H229" s="9">
        <v>131683847</v>
      </c>
      <c r="I229" s="9">
        <v>12836827</v>
      </c>
      <c r="J229" s="12">
        <v>2016</v>
      </c>
      <c r="K229">
        <f t="shared" si="3"/>
        <v>0</v>
      </c>
    </row>
    <row r="230" spans="1:11" x14ac:dyDescent="0.25">
      <c r="A230" s="12">
        <v>3403</v>
      </c>
      <c r="B230" s="8" t="s">
        <v>47</v>
      </c>
      <c r="C230" s="8" t="s">
        <v>48</v>
      </c>
      <c r="D230" s="8" t="s">
        <v>49</v>
      </c>
      <c r="E230" s="8" t="s">
        <v>50</v>
      </c>
      <c r="F230" s="8" t="s">
        <v>51</v>
      </c>
      <c r="G230" s="9">
        <v>0</v>
      </c>
      <c r="H230" s="9">
        <v>0</v>
      </c>
      <c r="I230" s="9">
        <v>0</v>
      </c>
      <c r="J230" s="12">
        <v>2016</v>
      </c>
      <c r="K230">
        <f t="shared" si="3"/>
        <v>0</v>
      </c>
    </row>
    <row r="231" spans="1:11" x14ac:dyDescent="0.25">
      <c r="A231" s="12">
        <v>3403</v>
      </c>
      <c r="B231" s="8" t="s">
        <v>47</v>
      </c>
      <c r="C231" s="8" t="s">
        <v>48</v>
      </c>
      <c r="D231" s="8" t="s">
        <v>49</v>
      </c>
      <c r="E231" s="8" t="s">
        <v>52</v>
      </c>
      <c r="F231" s="8" t="s">
        <v>51</v>
      </c>
      <c r="G231" s="9">
        <v>57805776</v>
      </c>
      <c r="H231" s="9">
        <v>57805776</v>
      </c>
      <c r="I231" s="9">
        <v>5418976.0999999996</v>
      </c>
      <c r="J231" s="12">
        <v>2016</v>
      </c>
      <c r="K231">
        <f t="shared" si="3"/>
        <v>0</v>
      </c>
    </row>
    <row r="232" spans="1:11" x14ac:dyDescent="0.25">
      <c r="A232" s="12">
        <v>3406</v>
      </c>
      <c r="B232" s="8" t="s">
        <v>56</v>
      </c>
      <c r="C232" s="8" t="s">
        <v>48</v>
      </c>
      <c r="D232" s="8" t="s">
        <v>49</v>
      </c>
      <c r="E232" s="8" t="s">
        <v>50</v>
      </c>
      <c r="F232" s="8" t="s">
        <v>51</v>
      </c>
      <c r="G232" s="9">
        <v>0</v>
      </c>
      <c r="H232" s="9">
        <v>0</v>
      </c>
      <c r="I232" s="9">
        <v>0</v>
      </c>
      <c r="J232" s="12">
        <v>2016</v>
      </c>
      <c r="K232">
        <f t="shared" si="3"/>
        <v>0</v>
      </c>
    </row>
    <row r="233" spans="1:11" x14ac:dyDescent="0.25">
      <c r="A233" s="12">
        <v>3406</v>
      </c>
      <c r="B233" s="8" t="s">
        <v>56</v>
      </c>
      <c r="C233" s="8" t="s">
        <v>48</v>
      </c>
      <c r="D233" s="8" t="s">
        <v>49</v>
      </c>
      <c r="E233" s="8" t="s">
        <v>52</v>
      </c>
      <c r="F233" s="8" t="s">
        <v>51</v>
      </c>
      <c r="G233" s="9">
        <v>25030666</v>
      </c>
      <c r="H233" s="9">
        <v>17072360</v>
      </c>
      <c r="I233" s="9">
        <v>1439833</v>
      </c>
      <c r="J233" s="12">
        <v>2016</v>
      </c>
      <c r="K233">
        <f t="shared" si="3"/>
        <v>0</v>
      </c>
    </row>
    <row r="234" spans="1:11" x14ac:dyDescent="0.25">
      <c r="A234" s="12">
        <v>3407</v>
      </c>
      <c r="B234" s="8" t="s">
        <v>47</v>
      </c>
      <c r="C234" s="8" t="s">
        <v>48</v>
      </c>
      <c r="D234" s="8" t="s">
        <v>49</v>
      </c>
      <c r="E234" s="8" t="s">
        <v>50</v>
      </c>
      <c r="F234" s="8" t="s">
        <v>51</v>
      </c>
      <c r="G234" s="9">
        <v>26969447</v>
      </c>
      <c r="H234" s="9">
        <v>26969447</v>
      </c>
      <c r="I234" s="9">
        <v>2392030.2999999998</v>
      </c>
      <c r="J234" s="12">
        <v>2016</v>
      </c>
      <c r="K234">
        <f t="shared" si="3"/>
        <v>0</v>
      </c>
    </row>
    <row r="235" spans="1:11" x14ac:dyDescent="0.25">
      <c r="A235" s="12">
        <v>3407</v>
      </c>
      <c r="B235" s="8" t="s">
        <v>47</v>
      </c>
      <c r="C235" s="8" t="s">
        <v>48</v>
      </c>
      <c r="D235" s="8" t="s">
        <v>49</v>
      </c>
      <c r="E235" s="8" t="s">
        <v>52</v>
      </c>
      <c r="F235" s="8" t="s">
        <v>51</v>
      </c>
      <c r="G235" s="9">
        <v>31430435</v>
      </c>
      <c r="H235" s="9">
        <v>31430435</v>
      </c>
      <c r="I235" s="9">
        <v>2791900.2</v>
      </c>
      <c r="J235" s="12">
        <v>2016</v>
      </c>
      <c r="K235">
        <f t="shared" si="3"/>
        <v>0</v>
      </c>
    </row>
    <row r="236" spans="1:11" x14ac:dyDescent="0.25">
      <c r="A236" s="12">
        <v>3470</v>
      </c>
      <c r="B236" s="8" t="s">
        <v>47</v>
      </c>
      <c r="C236" s="8" t="s">
        <v>54</v>
      </c>
      <c r="D236" s="8" t="s">
        <v>49</v>
      </c>
      <c r="E236" s="8" t="s">
        <v>52</v>
      </c>
      <c r="F236" s="8" t="s">
        <v>51</v>
      </c>
      <c r="G236" s="9">
        <v>130196708</v>
      </c>
      <c r="H236" s="9">
        <v>130196708</v>
      </c>
      <c r="I236" s="9">
        <v>12244469</v>
      </c>
      <c r="J236" s="12">
        <v>2016</v>
      </c>
      <c r="K236">
        <f t="shared" si="3"/>
        <v>0</v>
      </c>
    </row>
    <row r="237" spans="1:11" x14ac:dyDescent="0.25">
      <c r="A237" s="12">
        <v>3497</v>
      </c>
      <c r="B237" s="8" t="s">
        <v>47</v>
      </c>
      <c r="C237" s="8" t="s">
        <v>54</v>
      </c>
      <c r="D237" s="8" t="s">
        <v>49</v>
      </c>
      <c r="E237" s="8" t="s">
        <v>53</v>
      </c>
      <c r="F237" s="8" t="s">
        <v>51</v>
      </c>
      <c r="G237" s="9">
        <v>19326377</v>
      </c>
      <c r="H237" s="9">
        <v>19326377</v>
      </c>
      <c r="I237" s="9">
        <v>1671078.4</v>
      </c>
      <c r="J237" s="12">
        <v>2016</v>
      </c>
      <c r="K237">
        <f t="shared" si="3"/>
        <v>1</v>
      </c>
    </row>
    <row r="238" spans="1:11" x14ac:dyDescent="0.25">
      <c r="A238" s="12">
        <v>3497</v>
      </c>
      <c r="B238" s="8" t="s">
        <v>47</v>
      </c>
      <c r="C238" s="8" t="s">
        <v>54</v>
      </c>
      <c r="D238" s="8" t="s">
        <v>49</v>
      </c>
      <c r="E238" s="8" t="s">
        <v>52</v>
      </c>
      <c r="F238" s="8" t="s">
        <v>51</v>
      </c>
      <c r="G238" s="9">
        <v>52893222</v>
      </c>
      <c r="H238" s="9">
        <v>52893222</v>
      </c>
      <c r="I238" s="9">
        <v>4583490.9000000004</v>
      </c>
      <c r="J238" s="12">
        <v>2016</v>
      </c>
      <c r="K238">
        <f t="shared" si="3"/>
        <v>0</v>
      </c>
    </row>
    <row r="239" spans="1:11" x14ac:dyDescent="0.25">
      <c r="A239" s="12">
        <v>3775</v>
      </c>
      <c r="B239" s="8" t="s">
        <v>47</v>
      </c>
      <c r="C239" s="8" t="s">
        <v>48</v>
      </c>
      <c r="D239" s="8" t="s">
        <v>49</v>
      </c>
      <c r="E239" s="8" t="s">
        <v>50</v>
      </c>
      <c r="F239" s="8" t="s">
        <v>51</v>
      </c>
      <c r="G239" s="9">
        <v>0</v>
      </c>
      <c r="H239" s="9">
        <v>0</v>
      </c>
      <c r="I239" s="9">
        <v>0</v>
      </c>
      <c r="J239" s="12">
        <v>2016</v>
      </c>
      <c r="K239">
        <f t="shared" si="3"/>
        <v>0</v>
      </c>
    </row>
    <row r="240" spans="1:11" x14ac:dyDescent="0.25">
      <c r="A240" s="12">
        <v>3796</v>
      </c>
      <c r="B240" s="8" t="s">
        <v>47</v>
      </c>
      <c r="C240" s="8" t="s">
        <v>48</v>
      </c>
      <c r="D240" s="8" t="s">
        <v>49</v>
      </c>
      <c r="E240" s="8" t="s">
        <v>50</v>
      </c>
      <c r="F240" s="8" t="s">
        <v>51</v>
      </c>
      <c r="G240" s="9">
        <v>0</v>
      </c>
      <c r="H240" s="9">
        <v>0</v>
      </c>
      <c r="I240" s="9">
        <v>0</v>
      </c>
      <c r="J240" s="12">
        <v>2016</v>
      </c>
      <c r="K240">
        <f t="shared" si="3"/>
        <v>0</v>
      </c>
    </row>
    <row r="241" spans="1:11" x14ac:dyDescent="0.25">
      <c r="A241" s="12">
        <v>3797</v>
      </c>
      <c r="B241" s="8" t="s">
        <v>47</v>
      </c>
      <c r="C241" s="8" t="s">
        <v>48</v>
      </c>
      <c r="D241" s="8" t="s">
        <v>49</v>
      </c>
      <c r="E241" s="8" t="s">
        <v>50</v>
      </c>
      <c r="F241" s="8" t="s">
        <v>51</v>
      </c>
      <c r="G241" s="9">
        <v>64199487</v>
      </c>
      <c r="H241" s="9">
        <v>64199487</v>
      </c>
      <c r="I241" s="9">
        <v>6261860.2000000002</v>
      </c>
      <c r="J241" s="12">
        <v>2016</v>
      </c>
      <c r="K241">
        <f t="shared" si="3"/>
        <v>0</v>
      </c>
    </row>
    <row r="242" spans="1:11" x14ac:dyDescent="0.25">
      <c r="A242" s="12">
        <v>3809</v>
      </c>
      <c r="B242" s="8" t="s">
        <v>47</v>
      </c>
      <c r="C242" s="8" t="s">
        <v>48</v>
      </c>
      <c r="D242" s="8" t="s">
        <v>49</v>
      </c>
      <c r="E242" s="8" t="s">
        <v>50</v>
      </c>
      <c r="F242" s="8" t="s">
        <v>51</v>
      </c>
      <c r="G242" s="9">
        <v>3854747</v>
      </c>
      <c r="H242" s="9">
        <v>3854747</v>
      </c>
      <c r="I242" s="9">
        <v>336196.36</v>
      </c>
      <c r="J242" s="12">
        <v>2016</v>
      </c>
      <c r="K242">
        <f t="shared" si="3"/>
        <v>0</v>
      </c>
    </row>
    <row r="243" spans="1:11" x14ac:dyDescent="0.25">
      <c r="A243" s="12">
        <v>3845</v>
      </c>
      <c r="B243" s="8" t="s">
        <v>47</v>
      </c>
      <c r="C243" s="8" t="s">
        <v>54</v>
      </c>
      <c r="D243" s="8" t="s">
        <v>49</v>
      </c>
      <c r="E243" s="8" t="s">
        <v>52</v>
      </c>
      <c r="F243" s="8" t="s">
        <v>51</v>
      </c>
      <c r="G243" s="9">
        <v>50810462</v>
      </c>
      <c r="H243" s="9">
        <v>50810462</v>
      </c>
      <c r="I243" s="9">
        <v>4513836.3</v>
      </c>
      <c r="J243" s="12">
        <v>2016</v>
      </c>
      <c r="K243">
        <f t="shared" si="3"/>
        <v>0</v>
      </c>
    </row>
    <row r="244" spans="1:11" x14ac:dyDescent="0.25">
      <c r="A244" s="12">
        <v>3935</v>
      </c>
      <c r="B244" s="8" t="s">
        <v>47</v>
      </c>
      <c r="C244" s="8" t="s">
        <v>48</v>
      </c>
      <c r="D244" s="8" t="s">
        <v>49</v>
      </c>
      <c r="E244" s="8" t="s">
        <v>50</v>
      </c>
      <c r="F244" s="8" t="s">
        <v>51</v>
      </c>
      <c r="G244" s="9">
        <v>142184556</v>
      </c>
      <c r="H244" s="9">
        <v>142184556</v>
      </c>
      <c r="I244" s="9">
        <v>14267587</v>
      </c>
      <c r="J244" s="12">
        <v>2016</v>
      </c>
      <c r="K244">
        <f t="shared" si="3"/>
        <v>0</v>
      </c>
    </row>
    <row r="245" spans="1:11" x14ac:dyDescent="0.25">
      <c r="A245" s="12">
        <v>3936</v>
      </c>
      <c r="B245" s="8" t="s">
        <v>47</v>
      </c>
      <c r="C245" s="8" t="s">
        <v>48</v>
      </c>
      <c r="D245" s="8" t="s">
        <v>49</v>
      </c>
      <c r="E245" s="8" t="s">
        <v>50</v>
      </c>
      <c r="F245" s="8" t="s">
        <v>51</v>
      </c>
      <c r="G245" s="9">
        <v>0</v>
      </c>
      <c r="H245" s="9">
        <v>0</v>
      </c>
      <c r="I245" s="9">
        <v>0</v>
      </c>
      <c r="J245" s="12">
        <v>2016</v>
      </c>
      <c r="K245">
        <f t="shared" si="3"/>
        <v>0</v>
      </c>
    </row>
    <row r="246" spans="1:11" x14ac:dyDescent="0.25">
      <c r="A246" s="12">
        <v>3943</v>
      </c>
      <c r="B246" s="8" t="s">
        <v>47</v>
      </c>
      <c r="C246" s="8" t="s">
        <v>48</v>
      </c>
      <c r="D246" s="8" t="s">
        <v>49</v>
      </c>
      <c r="E246" s="8" t="s">
        <v>50</v>
      </c>
      <c r="F246" s="8" t="s">
        <v>51</v>
      </c>
      <c r="G246" s="9">
        <v>69280698</v>
      </c>
      <c r="H246" s="9">
        <v>69280698</v>
      </c>
      <c r="I246" s="9">
        <v>6789849.0999999996</v>
      </c>
      <c r="J246" s="12">
        <v>2016</v>
      </c>
      <c r="K246">
        <f t="shared" si="3"/>
        <v>0</v>
      </c>
    </row>
    <row r="247" spans="1:11" x14ac:dyDescent="0.25">
      <c r="A247" s="12">
        <v>3943</v>
      </c>
      <c r="B247" s="8" t="s">
        <v>47</v>
      </c>
      <c r="C247" s="8" t="s">
        <v>48</v>
      </c>
      <c r="D247" s="8" t="s">
        <v>49</v>
      </c>
      <c r="E247" s="8" t="s">
        <v>52</v>
      </c>
      <c r="F247" s="8" t="s">
        <v>51</v>
      </c>
      <c r="G247" s="9">
        <v>0</v>
      </c>
      <c r="H247" s="9">
        <v>0</v>
      </c>
      <c r="I247" s="9">
        <v>0</v>
      </c>
      <c r="J247" s="12">
        <v>2016</v>
      </c>
      <c r="K247">
        <f t="shared" si="3"/>
        <v>0</v>
      </c>
    </row>
    <row r="248" spans="1:11" x14ac:dyDescent="0.25">
      <c r="A248" s="12">
        <v>3944</v>
      </c>
      <c r="B248" s="8" t="s">
        <v>47</v>
      </c>
      <c r="C248" s="8" t="s">
        <v>48</v>
      </c>
      <c r="D248" s="8" t="s">
        <v>49</v>
      </c>
      <c r="E248" s="8" t="s">
        <v>50</v>
      </c>
      <c r="F248" s="8" t="s">
        <v>51</v>
      </c>
      <c r="G248" s="9">
        <v>130888347</v>
      </c>
      <c r="H248" s="9">
        <v>130888347</v>
      </c>
      <c r="I248" s="9">
        <v>12858478</v>
      </c>
      <c r="J248" s="12">
        <v>2016</v>
      </c>
      <c r="K248">
        <f t="shared" si="3"/>
        <v>0</v>
      </c>
    </row>
    <row r="249" spans="1:11" x14ac:dyDescent="0.25">
      <c r="A249" s="12">
        <v>3948</v>
      </c>
      <c r="B249" s="8" t="s">
        <v>47</v>
      </c>
      <c r="C249" s="8" t="s">
        <v>48</v>
      </c>
      <c r="D249" s="8" t="s">
        <v>49</v>
      </c>
      <c r="E249" s="8" t="s">
        <v>50</v>
      </c>
      <c r="F249" s="8" t="s">
        <v>51</v>
      </c>
      <c r="G249" s="9">
        <v>77714216</v>
      </c>
      <c r="H249" s="9">
        <v>77714216</v>
      </c>
      <c r="I249" s="9">
        <v>7661148.5</v>
      </c>
      <c r="J249" s="12">
        <v>2016</v>
      </c>
      <c r="K249">
        <f t="shared" si="3"/>
        <v>0</v>
      </c>
    </row>
    <row r="250" spans="1:11" x14ac:dyDescent="0.25">
      <c r="A250" s="12">
        <v>3954</v>
      </c>
      <c r="B250" s="8" t="s">
        <v>47</v>
      </c>
      <c r="C250" s="8" t="s">
        <v>48</v>
      </c>
      <c r="D250" s="8" t="s">
        <v>49</v>
      </c>
      <c r="E250" s="8" t="s">
        <v>50</v>
      </c>
      <c r="F250" s="8" t="s">
        <v>51</v>
      </c>
      <c r="G250" s="9">
        <v>92142376</v>
      </c>
      <c r="H250" s="9">
        <v>92142376</v>
      </c>
      <c r="I250" s="9">
        <v>9010900.0999999996</v>
      </c>
      <c r="J250" s="12">
        <v>2016</v>
      </c>
      <c r="K250">
        <f t="shared" si="3"/>
        <v>0</v>
      </c>
    </row>
    <row r="251" spans="1:11" x14ac:dyDescent="0.25">
      <c r="A251" s="12">
        <v>3982</v>
      </c>
      <c r="B251" s="8" t="s">
        <v>47</v>
      </c>
      <c r="C251" s="8" t="s">
        <v>48</v>
      </c>
      <c r="D251" s="8" t="s">
        <v>49</v>
      </c>
      <c r="E251" s="8" t="s">
        <v>50</v>
      </c>
      <c r="F251" s="8" t="s">
        <v>51</v>
      </c>
      <c r="G251" s="9">
        <v>0</v>
      </c>
      <c r="H251" s="9">
        <v>0</v>
      </c>
      <c r="I251" s="9">
        <v>0</v>
      </c>
      <c r="J251" s="12">
        <v>2016</v>
      </c>
      <c r="K251">
        <f t="shared" si="3"/>
        <v>0</v>
      </c>
    </row>
    <row r="252" spans="1:11" x14ac:dyDescent="0.25">
      <c r="A252" s="12">
        <v>3982</v>
      </c>
      <c r="B252" s="8" t="s">
        <v>47</v>
      </c>
      <c r="C252" s="8" t="s">
        <v>48</v>
      </c>
      <c r="D252" s="8" t="s">
        <v>49</v>
      </c>
      <c r="E252" s="8" t="s">
        <v>52</v>
      </c>
      <c r="F252" s="8" t="s">
        <v>51</v>
      </c>
      <c r="G252" s="9">
        <v>129364</v>
      </c>
      <c r="H252" s="9">
        <v>129364</v>
      </c>
      <c r="I252" s="9">
        <v>8462.0380000000005</v>
      </c>
      <c r="J252" s="12">
        <v>2016</v>
      </c>
      <c r="K252">
        <f t="shared" si="3"/>
        <v>0</v>
      </c>
    </row>
    <row r="253" spans="1:11" x14ac:dyDescent="0.25">
      <c r="A253" s="12">
        <v>4041</v>
      </c>
      <c r="B253" s="8" t="s">
        <v>47</v>
      </c>
      <c r="C253" s="8" t="s">
        <v>48</v>
      </c>
      <c r="D253" s="8" t="s">
        <v>49</v>
      </c>
      <c r="E253" s="8" t="s">
        <v>52</v>
      </c>
      <c r="F253" s="8" t="s">
        <v>51</v>
      </c>
      <c r="G253" s="9">
        <v>38848735</v>
      </c>
      <c r="H253" s="9">
        <v>38848735</v>
      </c>
      <c r="I253" s="9">
        <v>3830447.3</v>
      </c>
      <c r="J253" s="12">
        <v>2016</v>
      </c>
      <c r="K253">
        <f t="shared" si="3"/>
        <v>0</v>
      </c>
    </row>
    <row r="254" spans="1:11" x14ac:dyDescent="0.25">
      <c r="A254" s="12">
        <v>4042</v>
      </c>
      <c r="B254" s="8" t="s">
        <v>56</v>
      </c>
      <c r="C254" s="8" t="s">
        <v>48</v>
      </c>
      <c r="D254" s="8" t="s">
        <v>49</v>
      </c>
      <c r="E254" s="8" t="s">
        <v>50</v>
      </c>
      <c r="F254" s="8" t="s">
        <v>51</v>
      </c>
      <c r="G254" s="9">
        <v>0</v>
      </c>
      <c r="H254" s="9">
        <v>0</v>
      </c>
      <c r="I254" s="9">
        <v>0</v>
      </c>
      <c r="J254" s="12">
        <v>2016</v>
      </c>
      <c r="K254">
        <f t="shared" si="3"/>
        <v>0</v>
      </c>
    </row>
    <row r="255" spans="1:11" x14ac:dyDescent="0.25">
      <c r="A255" s="12">
        <v>4050</v>
      </c>
      <c r="B255" s="8" t="s">
        <v>47</v>
      </c>
      <c r="C255" s="8" t="s">
        <v>48</v>
      </c>
      <c r="D255" s="8" t="s">
        <v>49</v>
      </c>
      <c r="E255" s="8" t="s">
        <v>52</v>
      </c>
      <c r="F255" s="8" t="s">
        <v>51</v>
      </c>
      <c r="G255" s="9">
        <v>36355744</v>
      </c>
      <c r="H255" s="9">
        <v>36355744</v>
      </c>
      <c r="I255" s="9">
        <v>3448910</v>
      </c>
      <c r="J255" s="12">
        <v>2016</v>
      </c>
      <c r="K255">
        <f t="shared" si="3"/>
        <v>0</v>
      </c>
    </row>
    <row r="256" spans="1:11" x14ac:dyDescent="0.25">
      <c r="A256" s="12">
        <v>4072</v>
      </c>
      <c r="B256" s="8" t="s">
        <v>47</v>
      </c>
      <c r="C256" s="8" t="s">
        <v>48</v>
      </c>
      <c r="D256" s="8" t="s">
        <v>49</v>
      </c>
      <c r="E256" s="8" t="s">
        <v>52</v>
      </c>
      <c r="F256" s="8" t="s">
        <v>51</v>
      </c>
      <c r="G256" s="9">
        <v>3549413</v>
      </c>
      <c r="H256" s="9">
        <v>3549413</v>
      </c>
      <c r="I256" s="9">
        <v>315787.73</v>
      </c>
      <c r="J256" s="12">
        <v>2016</v>
      </c>
      <c r="K256">
        <f t="shared" si="3"/>
        <v>0</v>
      </c>
    </row>
    <row r="257" spans="1:11" x14ac:dyDescent="0.25">
      <c r="A257" s="12">
        <v>4078</v>
      </c>
      <c r="B257" s="8" t="s">
        <v>47</v>
      </c>
      <c r="C257" s="8" t="s">
        <v>48</v>
      </c>
      <c r="D257" s="8" t="s">
        <v>49</v>
      </c>
      <c r="E257" s="8" t="s">
        <v>52</v>
      </c>
      <c r="F257" s="8" t="s">
        <v>51</v>
      </c>
      <c r="G257" s="9">
        <v>36962921</v>
      </c>
      <c r="H257" s="9">
        <v>36962921</v>
      </c>
      <c r="I257" s="9">
        <v>3756559.5</v>
      </c>
      <c r="J257" s="12">
        <v>2016</v>
      </c>
      <c r="K257">
        <f t="shared" si="3"/>
        <v>0</v>
      </c>
    </row>
    <row r="258" spans="1:11" x14ac:dyDescent="0.25">
      <c r="A258" s="12">
        <v>4125</v>
      </c>
      <c r="B258" s="8" t="s">
        <v>56</v>
      </c>
      <c r="C258" s="8" t="s">
        <v>48</v>
      </c>
      <c r="D258" s="8" t="s">
        <v>49</v>
      </c>
      <c r="E258" s="8" t="s">
        <v>50</v>
      </c>
      <c r="F258" s="8" t="s">
        <v>51</v>
      </c>
      <c r="G258" s="9">
        <v>241788</v>
      </c>
      <c r="H258" s="9">
        <v>231732</v>
      </c>
      <c r="I258" s="9">
        <v>17381.794999999998</v>
      </c>
      <c r="J258" s="12">
        <v>2016</v>
      </c>
      <c r="K258">
        <f t="shared" si="3"/>
        <v>0</v>
      </c>
    </row>
    <row r="259" spans="1:11" x14ac:dyDescent="0.25">
      <c r="A259" s="12">
        <v>4125</v>
      </c>
      <c r="B259" s="8" t="s">
        <v>56</v>
      </c>
      <c r="C259" s="8" t="s">
        <v>48</v>
      </c>
      <c r="D259" s="8" t="s">
        <v>49</v>
      </c>
      <c r="E259" s="8" t="s">
        <v>52</v>
      </c>
      <c r="F259" s="8" t="s">
        <v>51</v>
      </c>
      <c r="G259" s="9">
        <v>0</v>
      </c>
      <c r="H259" s="9">
        <v>0</v>
      </c>
      <c r="I259" s="9">
        <v>0</v>
      </c>
      <c r="J259" s="12">
        <v>2016</v>
      </c>
      <c r="K259">
        <f t="shared" ref="K259:K322" si="4">IF(E259="LIG",1,0)</f>
        <v>0</v>
      </c>
    </row>
    <row r="260" spans="1:11" x14ac:dyDescent="0.25">
      <c r="A260" s="12">
        <v>4143</v>
      </c>
      <c r="B260" s="8" t="s">
        <v>47</v>
      </c>
      <c r="C260" s="8" t="s">
        <v>48</v>
      </c>
      <c r="D260" s="8" t="s">
        <v>49</v>
      </c>
      <c r="E260" s="8" t="s">
        <v>50</v>
      </c>
      <c r="F260" s="8" t="s">
        <v>51</v>
      </c>
      <c r="G260" s="9">
        <v>0</v>
      </c>
      <c r="H260" s="9">
        <v>0</v>
      </c>
      <c r="I260" s="9">
        <v>0</v>
      </c>
      <c r="J260" s="12">
        <v>2016</v>
      </c>
      <c r="K260">
        <f t="shared" si="4"/>
        <v>0</v>
      </c>
    </row>
    <row r="261" spans="1:11" x14ac:dyDescent="0.25">
      <c r="A261" s="12">
        <v>4143</v>
      </c>
      <c r="B261" s="8" t="s">
        <v>47</v>
      </c>
      <c r="C261" s="8" t="s">
        <v>48</v>
      </c>
      <c r="D261" s="8" t="s">
        <v>49</v>
      </c>
      <c r="E261" s="8" t="s">
        <v>52</v>
      </c>
      <c r="F261" s="8" t="s">
        <v>51</v>
      </c>
      <c r="G261" s="9">
        <v>10006211</v>
      </c>
      <c r="H261" s="9">
        <v>10006211</v>
      </c>
      <c r="I261" s="9">
        <v>911151.22</v>
      </c>
      <c r="J261" s="12">
        <v>2016</v>
      </c>
      <c r="K261">
        <f t="shared" si="4"/>
        <v>0</v>
      </c>
    </row>
    <row r="262" spans="1:11" x14ac:dyDescent="0.25">
      <c r="A262" s="12">
        <v>4158</v>
      </c>
      <c r="B262" s="8" t="s">
        <v>47</v>
      </c>
      <c r="C262" s="8" t="s">
        <v>48</v>
      </c>
      <c r="D262" s="8" t="s">
        <v>49</v>
      </c>
      <c r="E262" s="8" t="s">
        <v>52</v>
      </c>
      <c r="F262" s="8" t="s">
        <v>51</v>
      </c>
      <c r="G262" s="9">
        <v>57222834</v>
      </c>
      <c r="H262" s="9">
        <v>57222834</v>
      </c>
      <c r="I262" s="9">
        <v>5080593.3</v>
      </c>
      <c r="J262" s="12">
        <v>2016</v>
      </c>
      <c r="K262">
        <f t="shared" si="4"/>
        <v>0</v>
      </c>
    </row>
    <row r="263" spans="1:11" x14ac:dyDescent="0.25">
      <c r="A263" s="12">
        <v>4162</v>
      </c>
      <c r="B263" s="8" t="s">
        <v>47</v>
      </c>
      <c r="C263" s="8" t="s">
        <v>48</v>
      </c>
      <c r="D263" s="8" t="s">
        <v>49</v>
      </c>
      <c r="E263" s="8" t="s">
        <v>52</v>
      </c>
      <c r="F263" s="8" t="s">
        <v>51</v>
      </c>
      <c r="G263" s="9">
        <v>53143668</v>
      </c>
      <c r="H263" s="9">
        <v>53143668</v>
      </c>
      <c r="I263" s="9">
        <v>4869761.7</v>
      </c>
      <c r="J263" s="12">
        <v>2016</v>
      </c>
      <c r="K263">
        <f t="shared" si="4"/>
        <v>0</v>
      </c>
    </row>
    <row r="264" spans="1:11" x14ac:dyDescent="0.25">
      <c r="A264" s="12">
        <v>4271</v>
      </c>
      <c r="B264" s="8" t="s">
        <v>47</v>
      </c>
      <c r="C264" s="8" t="s">
        <v>48</v>
      </c>
      <c r="D264" s="8" t="s">
        <v>49</v>
      </c>
      <c r="E264" s="8" t="s">
        <v>52</v>
      </c>
      <c r="F264" s="8" t="s">
        <v>51</v>
      </c>
      <c r="G264" s="9">
        <v>20066108</v>
      </c>
      <c r="H264" s="9">
        <v>20066108</v>
      </c>
      <c r="I264" s="9">
        <v>1784010.1</v>
      </c>
      <c r="J264" s="12">
        <v>2016</v>
      </c>
      <c r="K264">
        <f t="shared" si="4"/>
        <v>0</v>
      </c>
    </row>
    <row r="265" spans="1:11" x14ac:dyDescent="0.25">
      <c r="A265" s="12">
        <v>4941</v>
      </c>
      <c r="B265" s="8" t="s">
        <v>47</v>
      </c>
      <c r="C265" s="8" t="s">
        <v>48</v>
      </c>
      <c r="D265" s="8" t="s">
        <v>49</v>
      </c>
      <c r="E265" s="8" t="s">
        <v>50</v>
      </c>
      <c r="F265" s="8" t="s">
        <v>51</v>
      </c>
      <c r="G265" s="9">
        <v>125326794</v>
      </c>
      <c r="H265" s="9">
        <v>125326794</v>
      </c>
      <c r="I265" s="9">
        <v>12032140</v>
      </c>
      <c r="J265" s="12">
        <v>2016</v>
      </c>
      <c r="K265">
        <f t="shared" si="4"/>
        <v>0</v>
      </c>
    </row>
    <row r="266" spans="1:11" x14ac:dyDescent="0.25">
      <c r="A266" s="12">
        <v>6002</v>
      </c>
      <c r="B266" s="8" t="s">
        <v>47</v>
      </c>
      <c r="C266" s="8" t="s">
        <v>48</v>
      </c>
      <c r="D266" s="8" t="s">
        <v>49</v>
      </c>
      <c r="E266" s="8" t="s">
        <v>52</v>
      </c>
      <c r="F266" s="8" t="s">
        <v>51</v>
      </c>
      <c r="G266" s="9">
        <v>179087692</v>
      </c>
      <c r="H266" s="9">
        <v>179087692</v>
      </c>
      <c r="I266" s="9">
        <v>17915695</v>
      </c>
      <c r="J266" s="12">
        <v>2016</v>
      </c>
      <c r="K266">
        <f t="shared" si="4"/>
        <v>0</v>
      </c>
    </row>
    <row r="267" spans="1:11" x14ac:dyDescent="0.25">
      <c r="A267" s="12">
        <v>6004</v>
      </c>
      <c r="B267" s="8" t="s">
        <v>47</v>
      </c>
      <c r="C267" s="8" t="s">
        <v>54</v>
      </c>
      <c r="D267" s="8" t="s">
        <v>49</v>
      </c>
      <c r="E267" s="8" t="s">
        <v>50</v>
      </c>
      <c r="F267" s="8" t="s">
        <v>51</v>
      </c>
      <c r="G267" s="9">
        <v>71671912</v>
      </c>
      <c r="H267" s="9">
        <v>71671912</v>
      </c>
      <c r="I267" s="9">
        <v>6865865</v>
      </c>
      <c r="J267" s="12">
        <v>2016</v>
      </c>
      <c r="K267">
        <f t="shared" si="4"/>
        <v>0</v>
      </c>
    </row>
    <row r="268" spans="1:11" x14ac:dyDescent="0.25">
      <c r="A268" s="12">
        <v>6009</v>
      </c>
      <c r="B268" s="8" t="s">
        <v>47</v>
      </c>
      <c r="C268" s="8" t="s">
        <v>48</v>
      </c>
      <c r="D268" s="8" t="s">
        <v>49</v>
      </c>
      <c r="E268" s="8" t="s">
        <v>52</v>
      </c>
      <c r="F268" s="8" t="s">
        <v>51</v>
      </c>
      <c r="G268" s="9">
        <v>59859832</v>
      </c>
      <c r="H268" s="9">
        <v>59859832</v>
      </c>
      <c r="I268" s="9">
        <v>5684733.4000000004</v>
      </c>
      <c r="J268" s="12">
        <v>2016</v>
      </c>
      <c r="K268">
        <f t="shared" si="4"/>
        <v>0</v>
      </c>
    </row>
    <row r="269" spans="1:11" x14ac:dyDescent="0.25">
      <c r="A269" s="12">
        <v>6016</v>
      </c>
      <c r="B269" s="8" t="s">
        <v>47</v>
      </c>
      <c r="C269" s="8" t="s">
        <v>54</v>
      </c>
      <c r="D269" s="8" t="s">
        <v>49</v>
      </c>
      <c r="E269" s="8" t="s">
        <v>50</v>
      </c>
      <c r="F269" s="8" t="s">
        <v>51</v>
      </c>
      <c r="G269" s="9">
        <v>0</v>
      </c>
      <c r="H269" s="9">
        <v>0</v>
      </c>
      <c r="I269" s="9">
        <v>0</v>
      </c>
      <c r="J269" s="12">
        <v>2016</v>
      </c>
      <c r="K269">
        <f t="shared" si="4"/>
        <v>0</v>
      </c>
    </row>
    <row r="270" spans="1:11" x14ac:dyDescent="0.25">
      <c r="A270" s="12">
        <v>6016</v>
      </c>
      <c r="B270" s="8" t="s">
        <v>47</v>
      </c>
      <c r="C270" s="8" t="s">
        <v>54</v>
      </c>
      <c r="D270" s="8" t="s">
        <v>49</v>
      </c>
      <c r="E270" s="8" t="s">
        <v>52</v>
      </c>
      <c r="F270" s="8" t="s">
        <v>51</v>
      </c>
      <c r="G270" s="9">
        <v>22652384</v>
      </c>
      <c r="H270" s="9">
        <v>22652384</v>
      </c>
      <c r="I270" s="9">
        <v>2101065.4</v>
      </c>
      <c r="J270" s="12">
        <v>2016</v>
      </c>
      <c r="K270">
        <f t="shared" si="4"/>
        <v>0</v>
      </c>
    </row>
    <row r="271" spans="1:11" x14ac:dyDescent="0.25">
      <c r="A271" s="12">
        <v>6017</v>
      </c>
      <c r="B271" s="8" t="s">
        <v>47</v>
      </c>
      <c r="C271" s="8" t="s">
        <v>54</v>
      </c>
      <c r="D271" s="8" t="s">
        <v>49</v>
      </c>
      <c r="E271" s="8" t="s">
        <v>50</v>
      </c>
      <c r="F271" s="8" t="s">
        <v>51</v>
      </c>
      <c r="G271" s="9">
        <v>0</v>
      </c>
      <c r="H271" s="9">
        <v>0</v>
      </c>
      <c r="I271" s="9">
        <v>0</v>
      </c>
      <c r="J271" s="12">
        <v>2016</v>
      </c>
      <c r="K271">
        <f t="shared" si="4"/>
        <v>0</v>
      </c>
    </row>
    <row r="272" spans="1:11" x14ac:dyDescent="0.25">
      <c r="A272" s="12">
        <v>6017</v>
      </c>
      <c r="B272" s="8" t="s">
        <v>47</v>
      </c>
      <c r="C272" s="8" t="s">
        <v>54</v>
      </c>
      <c r="D272" s="8" t="s">
        <v>49</v>
      </c>
      <c r="E272" s="8" t="s">
        <v>52</v>
      </c>
      <c r="F272" s="8" t="s">
        <v>51</v>
      </c>
      <c r="G272" s="9">
        <v>36509760</v>
      </c>
      <c r="H272" s="9">
        <v>36509760</v>
      </c>
      <c r="I272" s="9">
        <v>3320361</v>
      </c>
      <c r="J272" s="12">
        <v>2016</v>
      </c>
      <c r="K272">
        <f t="shared" si="4"/>
        <v>0</v>
      </c>
    </row>
    <row r="273" spans="1:11" x14ac:dyDescent="0.25">
      <c r="A273" s="12">
        <v>6018</v>
      </c>
      <c r="B273" s="8" t="s">
        <v>47</v>
      </c>
      <c r="C273" s="8" t="s">
        <v>48</v>
      </c>
      <c r="D273" s="8" t="s">
        <v>49</v>
      </c>
      <c r="E273" s="8" t="s">
        <v>50</v>
      </c>
      <c r="F273" s="8" t="s">
        <v>51</v>
      </c>
      <c r="G273" s="9">
        <v>39912783</v>
      </c>
      <c r="H273" s="9">
        <v>39912783</v>
      </c>
      <c r="I273" s="9">
        <v>3661504</v>
      </c>
      <c r="J273" s="12">
        <v>2016</v>
      </c>
      <c r="K273">
        <f t="shared" si="4"/>
        <v>0</v>
      </c>
    </row>
    <row r="274" spans="1:11" x14ac:dyDescent="0.25">
      <c r="A274" s="12">
        <v>6019</v>
      </c>
      <c r="B274" s="8" t="s">
        <v>47</v>
      </c>
      <c r="C274" s="8" t="s">
        <v>54</v>
      </c>
      <c r="D274" s="8" t="s">
        <v>49</v>
      </c>
      <c r="E274" s="8" t="s">
        <v>50</v>
      </c>
      <c r="F274" s="8" t="s">
        <v>51</v>
      </c>
      <c r="G274" s="9">
        <v>53293785</v>
      </c>
      <c r="H274" s="9">
        <v>53293785</v>
      </c>
      <c r="I274" s="9">
        <v>5419555.5999999996</v>
      </c>
      <c r="J274" s="12">
        <v>2016</v>
      </c>
      <c r="K274">
        <f t="shared" si="4"/>
        <v>0</v>
      </c>
    </row>
    <row r="275" spans="1:11" x14ac:dyDescent="0.25">
      <c r="A275" s="12">
        <v>6021</v>
      </c>
      <c r="B275" s="8" t="s">
        <v>47</v>
      </c>
      <c r="C275" s="8" t="s">
        <v>48</v>
      </c>
      <c r="D275" s="8" t="s">
        <v>49</v>
      </c>
      <c r="E275" s="8" t="s">
        <v>52</v>
      </c>
      <c r="F275" s="8" t="s">
        <v>51</v>
      </c>
      <c r="G275" s="9">
        <v>84278835</v>
      </c>
      <c r="H275" s="9">
        <v>84278835</v>
      </c>
      <c r="I275" s="9">
        <v>8295737.4000000004</v>
      </c>
      <c r="J275" s="12">
        <v>2016</v>
      </c>
      <c r="K275">
        <f t="shared" si="4"/>
        <v>0</v>
      </c>
    </row>
    <row r="276" spans="1:11" x14ac:dyDescent="0.25">
      <c r="A276" s="12">
        <v>6030</v>
      </c>
      <c r="B276" s="8" t="s">
        <v>56</v>
      </c>
      <c r="C276" s="8" t="s">
        <v>48</v>
      </c>
      <c r="D276" s="8" t="s">
        <v>49</v>
      </c>
      <c r="E276" s="8" t="s">
        <v>53</v>
      </c>
      <c r="F276" s="8" t="s">
        <v>51</v>
      </c>
      <c r="G276" s="9">
        <v>85474034</v>
      </c>
      <c r="H276" s="9">
        <v>85474034</v>
      </c>
      <c r="I276" s="9">
        <v>8100440.5</v>
      </c>
      <c r="J276" s="12">
        <v>2016</v>
      </c>
      <c r="K276">
        <f t="shared" si="4"/>
        <v>1</v>
      </c>
    </row>
    <row r="277" spans="1:11" x14ac:dyDescent="0.25">
      <c r="A277" s="12">
        <v>6030</v>
      </c>
      <c r="B277" s="8" t="s">
        <v>56</v>
      </c>
      <c r="C277" s="8" t="s">
        <v>48</v>
      </c>
      <c r="D277" s="8" t="s">
        <v>49</v>
      </c>
      <c r="E277" s="8" t="s">
        <v>59</v>
      </c>
      <c r="F277" s="8" t="s">
        <v>51</v>
      </c>
      <c r="G277" s="9">
        <v>0</v>
      </c>
      <c r="H277" s="9">
        <v>0</v>
      </c>
      <c r="I277" s="9">
        <v>0</v>
      </c>
      <c r="J277" s="12">
        <v>2016</v>
      </c>
      <c r="K277">
        <f t="shared" si="4"/>
        <v>0</v>
      </c>
    </row>
    <row r="278" spans="1:11" x14ac:dyDescent="0.25">
      <c r="A278" s="12">
        <v>6031</v>
      </c>
      <c r="B278" s="8" t="s">
        <v>47</v>
      </c>
      <c r="C278" s="8" t="s">
        <v>48</v>
      </c>
      <c r="D278" s="8" t="s">
        <v>49</v>
      </c>
      <c r="E278" s="8" t="s">
        <v>50</v>
      </c>
      <c r="F278" s="8" t="s">
        <v>51</v>
      </c>
      <c r="G278" s="9">
        <v>35807837</v>
      </c>
      <c r="H278" s="9">
        <v>35807837</v>
      </c>
      <c r="I278" s="9">
        <v>3353409.5</v>
      </c>
      <c r="J278" s="12">
        <v>2016</v>
      </c>
      <c r="K278">
        <f t="shared" si="4"/>
        <v>0</v>
      </c>
    </row>
    <row r="279" spans="1:11" x14ac:dyDescent="0.25">
      <c r="A279" s="12">
        <v>6034</v>
      </c>
      <c r="B279" s="8" t="s">
        <v>47</v>
      </c>
      <c r="C279" s="8" t="s">
        <v>48</v>
      </c>
      <c r="D279" s="8" t="s">
        <v>49</v>
      </c>
      <c r="E279" s="8" t="s">
        <v>52</v>
      </c>
      <c r="F279" s="8" t="s">
        <v>51</v>
      </c>
      <c r="G279" s="9">
        <v>66554906</v>
      </c>
      <c r="H279" s="9">
        <v>66554906</v>
      </c>
      <c r="I279" s="9">
        <v>6486420.9000000004</v>
      </c>
      <c r="J279" s="12">
        <v>2016</v>
      </c>
      <c r="K279">
        <f t="shared" si="4"/>
        <v>0</v>
      </c>
    </row>
    <row r="280" spans="1:11" x14ac:dyDescent="0.25">
      <c r="A280" s="12">
        <v>6041</v>
      </c>
      <c r="B280" s="8" t="s">
        <v>56</v>
      </c>
      <c r="C280" s="8" t="s">
        <v>48</v>
      </c>
      <c r="D280" s="8" t="s">
        <v>49</v>
      </c>
      <c r="E280" s="8" t="s">
        <v>50</v>
      </c>
      <c r="F280" s="8" t="s">
        <v>51</v>
      </c>
      <c r="G280" s="9">
        <v>89666772</v>
      </c>
      <c r="H280" s="9">
        <v>89666772</v>
      </c>
      <c r="I280" s="9">
        <v>8494317</v>
      </c>
      <c r="J280" s="12">
        <v>2016</v>
      </c>
      <c r="K280">
        <f t="shared" si="4"/>
        <v>0</v>
      </c>
    </row>
    <row r="281" spans="1:11" x14ac:dyDescent="0.25">
      <c r="A281" s="12">
        <v>6052</v>
      </c>
      <c r="B281" s="8" t="s">
        <v>47</v>
      </c>
      <c r="C281" s="8" t="s">
        <v>48</v>
      </c>
      <c r="D281" s="8" t="s">
        <v>49</v>
      </c>
      <c r="E281" s="8" t="s">
        <v>50</v>
      </c>
      <c r="F281" s="8" t="s">
        <v>51</v>
      </c>
      <c r="G281" s="9">
        <v>46569447</v>
      </c>
      <c r="H281" s="9">
        <v>46569447</v>
      </c>
      <c r="I281" s="9">
        <v>4655583.7</v>
      </c>
      <c r="J281" s="12">
        <v>2016</v>
      </c>
      <c r="K281">
        <f t="shared" si="4"/>
        <v>0</v>
      </c>
    </row>
    <row r="282" spans="1:11" x14ac:dyDescent="0.25">
      <c r="A282" s="12">
        <v>6055</v>
      </c>
      <c r="B282" s="8" t="s">
        <v>47</v>
      </c>
      <c r="C282" s="8" t="s">
        <v>54</v>
      </c>
      <c r="D282" s="8" t="s">
        <v>49</v>
      </c>
      <c r="E282" s="8" t="s">
        <v>52</v>
      </c>
      <c r="F282" s="8" t="s">
        <v>51</v>
      </c>
      <c r="G282" s="9">
        <v>44509777</v>
      </c>
      <c r="H282" s="9">
        <v>44509777</v>
      </c>
      <c r="I282" s="9">
        <v>3951852.6</v>
      </c>
      <c r="J282" s="12">
        <v>2016</v>
      </c>
      <c r="K282">
        <f t="shared" si="4"/>
        <v>0</v>
      </c>
    </row>
    <row r="283" spans="1:11" x14ac:dyDescent="0.25">
      <c r="A283" s="12">
        <v>6061</v>
      </c>
      <c r="B283" s="8" t="s">
        <v>47</v>
      </c>
      <c r="C283" s="8" t="s">
        <v>48</v>
      </c>
      <c r="D283" s="8" t="s">
        <v>49</v>
      </c>
      <c r="E283" s="8" t="s">
        <v>50</v>
      </c>
      <c r="F283" s="8" t="s">
        <v>51</v>
      </c>
      <c r="G283" s="9">
        <v>4405706</v>
      </c>
      <c r="H283" s="9">
        <v>4405706</v>
      </c>
      <c r="I283" s="9">
        <v>387987.63</v>
      </c>
      <c r="J283" s="12">
        <v>2016</v>
      </c>
      <c r="K283">
        <f t="shared" si="4"/>
        <v>0</v>
      </c>
    </row>
    <row r="284" spans="1:11" x14ac:dyDescent="0.25">
      <c r="A284" s="12">
        <v>6064</v>
      </c>
      <c r="B284" s="8" t="s">
        <v>47</v>
      </c>
      <c r="C284" s="8" t="s">
        <v>48</v>
      </c>
      <c r="D284" s="8" t="s">
        <v>49</v>
      </c>
      <c r="E284" s="8" t="s">
        <v>52</v>
      </c>
      <c r="F284" s="8" t="s">
        <v>51</v>
      </c>
      <c r="G284" s="9">
        <v>7131060</v>
      </c>
      <c r="H284" s="9">
        <v>7131060</v>
      </c>
      <c r="I284" s="9">
        <v>587388.16000000003</v>
      </c>
      <c r="J284" s="12">
        <v>2016</v>
      </c>
      <c r="K284">
        <f t="shared" si="4"/>
        <v>0</v>
      </c>
    </row>
    <row r="285" spans="1:11" x14ac:dyDescent="0.25">
      <c r="A285" s="12">
        <v>6065</v>
      </c>
      <c r="B285" s="8" t="s">
        <v>47</v>
      </c>
      <c r="C285" s="8" t="s">
        <v>48</v>
      </c>
      <c r="D285" s="8" t="s">
        <v>49</v>
      </c>
      <c r="E285" s="8" t="s">
        <v>52</v>
      </c>
      <c r="F285" s="8" t="s">
        <v>51</v>
      </c>
      <c r="G285" s="9">
        <v>92846910</v>
      </c>
      <c r="H285" s="9">
        <v>92846910</v>
      </c>
      <c r="I285" s="9">
        <v>9738811.0999999996</v>
      </c>
      <c r="J285" s="12">
        <v>2016</v>
      </c>
      <c r="K285">
        <f t="shared" si="4"/>
        <v>0</v>
      </c>
    </row>
    <row r="286" spans="1:11" x14ac:dyDescent="0.25">
      <c r="A286" s="12">
        <v>6068</v>
      </c>
      <c r="B286" s="8" t="s">
        <v>47</v>
      </c>
      <c r="C286" s="8" t="s">
        <v>48</v>
      </c>
      <c r="D286" s="8" t="s">
        <v>49</v>
      </c>
      <c r="E286" s="8" t="s">
        <v>52</v>
      </c>
      <c r="F286" s="8" t="s">
        <v>51</v>
      </c>
      <c r="G286" s="9">
        <v>108543329</v>
      </c>
      <c r="H286" s="9">
        <v>108543329</v>
      </c>
      <c r="I286" s="9">
        <v>9840165.5999999996</v>
      </c>
      <c r="J286" s="12">
        <v>2016</v>
      </c>
      <c r="K286">
        <f t="shared" si="4"/>
        <v>0</v>
      </c>
    </row>
    <row r="287" spans="1:11" x14ac:dyDescent="0.25">
      <c r="A287" s="12">
        <v>6071</v>
      </c>
      <c r="B287" s="8" t="s">
        <v>47</v>
      </c>
      <c r="C287" s="8" t="s">
        <v>48</v>
      </c>
      <c r="D287" s="8" t="s">
        <v>49</v>
      </c>
      <c r="E287" s="8" t="s">
        <v>50</v>
      </c>
      <c r="F287" s="8" t="s">
        <v>51</v>
      </c>
      <c r="G287" s="9">
        <v>66808405</v>
      </c>
      <c r="H287" s="9">
        <v>66808405</v>
      </c>
      <c r="I287" s="9">
        <v>6749236.5999999996</v>
      </c>
      <c r="J287" s="12">
        <v>2016</v>
      </c>
      <c r="K287">
        <f t="shared" si="4"/>
        <v>0</v>
      </c>
    </row>
    <row r="288" spans="1:11" x14ac:dyDescent="0.25">
      <c r="A288" s="12">
        <v>6071</v>
      </c>
      <c r="B288" s="8" t="s">
        <v>47</v>
      </c>
      <c r="C288" s="8" t="s">
        <v>48</v>
      </c>
      <c r="D288" s="8" t="s">
        <v>49</v>
      </c>
      <c r="E288" s="8" t="s">
        <v>52</v>
      </c>
      <c r="F288" s="8" t="s">
        <v>51</v>
      </c>
      <c r="G288" s="9">
        <v>9057256</v>
      </c>
      <c r="H288" s="9">
        <v>9057256</v>
      </c>
      <c r="I288" s="9">
        <v>929608.66</v>
      </c>
      <c r="J288" s="12">
        <v>2016</v>
      </c>
      <c r="K288">
        <f t="shared" si="4"/>
        <v>0</v>
      </c>
    </row>
    <row r="289" spans="1:11" x14ac:dyDescent="0.25">
      <c r="A289" s="12">
        <v>6073</v>
      </c>
      <c r="B289" s="8" t="s">
        <v>47</v>
      </c>
      <c r="C289" s="8" t="s">
        <v>48</v>
      </c>
      <c r="D289" s="8" t="s">
        <v>49</v>
      </c>
      <c r="E289" s="8" t="s">
        <v>50</v>
      </c>
      <c r="F289" s="8" t="s">
        <v>51</v>
      </c>
      <c r="G289" s="9">
        <v>10624172</v>
      </c>
      <c r="H289" s="9">
        <v>10624172</v>
      </c>
      <c r="I289" s="9">
        <v>890981.38</v>
      </c>
      <c r="J289" s="12">
        <v>2016</v>
      </c>
      <c r="K289">
        <f t="shared" si="4"/>
        <v>0</v>
      </c>
    </row>
    <row r="290" spans="1:11" x14ac:dyDescent="0.25">
      <c r="A290" s="12">
        <v>6073</v>
      </c>
      <c r="B290" s="8" t="s">
        <v>47</v>
      </c>
      <c r="C290" s="8" t="s">
        <v>48</v>
      </c>
      <c r="D290" s="8" t="s">
        <v>49</v>
      </c>
      <c r="E290" s="8" t="s">
        <v>52</v>
      </c>
      <c r="F290" s="8" t="s">
        <v>51</v>
      </c>
      <c r="G290" s="9">
        <v>13990605</v>
      </c>
      <c r="H290" s="9">
        <v>13990605</v>
      </c>
      <c r="I290" s="9">
        <v>1167941.8</v>
      </c>
      <c r="J290" s="12">
        <v>2016</v>
      </c>
      <c r="K290">
        <f t="shared" si="4"/>
        <v>0</v>
      </c>
    </row>
    <row r="291" spans="1:11" x14ac:dyDescent="0.25">
      <c r="A291" s="12">
        <v>6076</v>
      </c>
      <c r="B291" s="8" t="s">
        <v>47</v>
      </c>
      <c r="C291" s="8" t="s">
        <v>54</v>
      </c>
      <c r="D291" s="8" t="s">
        <v>49</v>
      </c>
      <c r="E291" s="8" t="s">
        <v>52</v>
      </c>
      <c r="F291" s="8" t="s">
        <v>51</v>
      </c>
      <c r="G291" s="9">
        <v>145132820</v>
      </c>
      <c r="H291" s="9">
        <v>145132820</v>
      </c>
      <c r="I291" s="9">
        <v>13342713</v>
      </c>
      <c r="J291" s="12">
        <v>2016</v>
      </c>
      <c r="K291">
        <f t="shared" si="4"/>
        <v>0</v>
      </c>
    </row>
    <row r="292" spans="1:11" x14ac:dyDescent="0.25">
      <c r="A292" s="12">
        <v>6077</v>
      </c>
      <c r="B292" s="8" t="s">
        <v>47</v>
      </c>
      <c r="C292" s="8" t="s">
        <v>48</v>
      </c>
      <c r="D292" s="8" t="s">
        <v>49</v>
      </c>
      <c r="E292" s="8" t="s">
        <v>52</v>
      </c>
      <c r="F292" s="8" t="s">
        <v>51</v>
      </c>
      <c r="G292" s="9">
        <v>77670902</v>
      </c>
      <c r="H292" s="9">
        <v>77670902</v>
      </c>
      <c r="I292" s="9">
        <v>7752827</v>
      </c>
      <c r="J292" s="12">
        <v>2016</v>
      </c>
      <c r="K292">
        <f t="shared" si="4"/>
        <v>0</v>
      </c>
    </row>
    <row r="293" spans="1:11" x14ac:dyDescent="0.25">
      <c r="A293" s="12">
        <v>6082</v>
      </c>
      <c r="B293" s="8" t="s">
        <v>47</v>
      </c>
      <c r="C293" s="8" t="s">
        <v>54</v>
      </c>
      <c r="D293" s="8" t="s">
        <v>49</v>
      </c>
      <c r="E293" s="8" t="s">
        <v>50</v>
      </c>
      <c r="F293" s="8" t="s">
        <v>51</v>
      </c>
      <c r="G293" s="9">
        <v>6669443</v>
      </c>
      <c r="H293" s="9">
        <v>6669443</v>
      </c>
      <c r="I293" s="9">
        <v>619855.04</v>
      </c>
      <c r="J293" s="12">
        <v>2016</v>
      </c>
      <c r="K293">
        <f t="shared" si="4"/>
        <v>0</v>
      </c>
    </row>
    <row r="294" spans="1:11" x14ac:dyDescent="0.25">
      <c r="A294" s="12">
        <v>6082</v>
      </c>
      <c r="B294" s="8" t="s">
        <v>47</v>
      </c>
      <c r="C294" s="8" t="s">
        <v>54</v>
      </c>
      <c r="D294" s="8" t="s">
        <v>49</v>
      </c>
      <c r="E294" s="8" t="s">
        <v>52</v>
      </c>
      <c r="F294" s="8" t="s">
        <v>51</v>
      </c>
      <c r="G294" s="9">
        <v>0</v>
      </c>
      <c r="H294" s="9">
        <v>0</v>
      </c>
      <c r="I294" s="9">
        <v>0</v>
      </c>
      <c r="J294" s="12">
        <v>2016</v>
      </c>
      <c r="K294">
        <f t="shared" si="4"/>
        <v>0</v>
      </c>
    </row>
    <row r="295" spans="1:11" x14ac:dyDescent="0.25">
      <c r="A295" s="12">
        <v>6085</v>
      </c>
      <c r="B295" s="8" t="s">
        <v>47</v>
      </c>
      <c r="C295" s="8" t="s">
        <v>48</v>
      </c>
      <c r="D295" s="8" t="s">
        <v>49</v>
      </c>
      <c r="E295" s="8" t="s">
        <v>50</v>
      </c>
      <c r="F295" s="8" t="s">
        <v>51</v>
      </c>
      <c r="G295" s="9">
        <v>35653851</v>
      </c>
      <c r="H295" s="9">
        <v>35653851</v>
      </c>
      <c r="I295" s="9">
        <v>3055933.1</v>
      </c>
      <c r="J295" s="12">
        <v>2016</v>
      </c>
      <c r="K295">
        <f t="shared" si="4"/>
        <v>0</v>
      </c>
    </row>
    <row r="296" spans="1:11" x14ac:dyDescent="0.25">
      <c r="A296" s="12">
        <v>6085</v>
      </c>
      <c r="B296" s="8" t="s">
        <v>47</v>
      </c>
      <c r="C296" s="8" t="s">
        <v>48</v>
      </c>
      <c r="D296" s="8" t="s">
        <v>49</v>
      </c>
      <c r="E296" s="8" t="s">
        <v>52</v>
      </c>
      <c r="F296" s="8" t="s">
        <v>51</v>
      </c>
      <c r="G296" s="9">
        <v>15774449</v>
      </c>
      <c r="H296" s="9">
        <v>15774449</v>
      </c>
      <c r="I296" s="9">
        <v>1343459</v>
      </c>
      <c r="J296" s="12">
        <v>2016</v>
      </c>
      <c r="K296">
        <f t="shared" si="4"/>
        <v>0</v>
      </c>
    </row>
    <row r="297" spans="1:11" x14ac:dyDescent="0.25">
      <c r="A297" s="12">
        <v>6090</v>
      </c>
      <c r="B297" s="8" t="s">
        <v>56</v>
      </c>
      <c r="C297" s="8" t="s">
        <v>48</v>
      </c>
      <c r="D297" s="8" t="s">
        <v>49</v>
      </c>
      <c r="E297" s="8" t="s">
        <v>52</v>
      </c>
      <c r="F297" s="8" t="s">
        <v>51</v>
      </c>
      <c r="G297" s="9">
        <v>122180752</v>
      </c>
      <c r="H297" s="9">
        <v>122180752</v>
      </c>
      <c r="I297" s="9">
        <v>11756306</v>
      </c>
      <c r="J297" s="12">
        <v>2016</v>
      </c>
      <c r="K297">
        <f t="shared" si="4"/>
        <v>0</v>
      </c>
    </row>
    <row r="298" spans="1:11" x14ac:dyDescent="0.25">
      <c r="A298" s="12">
        <v>6094</v>
      </c>
      <c r="B298" s="8" t="s">
        <v>47</v>
      </c>
      <c r="C298" s="8" t="s">
        <v>54</v>
      </c>
      <c r="D298" s="8" t="s">
        <v>49</v>
      </c>
      <c r="E298" s="8" t="s">
        <v>50</v>
      </c>
      <c r="F298" s="8" t="s">
        <v>51</v>
      </c>
      <c r="G298" s="9">
        <v>118403061</v>
      </c>
      <c r="H298" s="9">
        <v>118403061</v>
      </c>
      <c r="I298" s="9">
        <v>11551355</v>
      </c>
      <c r="J298" s="12">
        <v>2016</v>
      </c>
      <c r="K298">
        <f t="shared" si="4"/>
        <v>0</v>
      </c>
    </row>
    <row r="299" spans="1:11" x14ac:dyDescent="0.25">
      <c r="A299" s="12">
        <v>6094</v>
      </c>
      <c r="B299" s="8" t="s">
        <v>47</v>
      </c>
      <c r="C299" s="8" t="s">
        <v>54</v>
      </c>
      <c r="D299" s="8" t="s">
        <v>49</v>
      </c>
      <c r="E299" s="8" t="s">
        <v>52</v>
      </c>
      <c r="F299" s="8" t="s">
        <v>51</v>
      </c>
      <c r="G299" s="9">
        <v>0</v>
      </c>
      <c r="H299" s="9">
        <v>0</v>
      </c>
      <c r="I299" s="9">
        <v>0</v>
      </c>
      <c r="J299" s="12">
        <v>2016</v>
      </c>
      <c r="K299">
        <f t="shared" si="4"/>
        <v>0</v>
      </c>
    </row>
    <row r="300" spans="1:11" x14ac:dyDescent="0.25">
      <c r="A300" s="12">
        <v>6095</v>
      </c>
      <c r="B300" s="8" t="s">
        <v>47</v>
      </c>
      <c r="C300" s="8" t="s">
        <v>48</v>
      </c>
      <c r="D300" s="8" t="s">
        <v>49</v>
      </c>
      <c r="E300" s="8" t="s">
        <v>52</v>
      </c>
      <c r="F300" s="8" t="s">
        <v>51</v>
      </c>
      <c r="G300" s="9">
        <v>43444415</v>
      </c>
      <c r="H300" s="9">
        <v>43444415</v>
      </c>
      <c r="I300" s="9">
        <v>4059718.2</v>
      </c>
      <c r="J300" s="12">
        <v>2016</v>
      </c>
      <c r="K300">
        <f t="shared" si="4"/>
        <v>0</v>
      </c>
    </row>
    <row r="301" spans="1:11" x14ac:dyDescent="0.25">
      <c r="A301" s="12">
        <v>6096</v>
      </c>
      <c r="B301" s="8" t="s">
        <v>47</v>
      </c>
      <c r="C301" s="8" t="s">
        <v>48</v>
      </c>
      <c r="D301" s="8" t="s">
        <v>49</v>
      </c>
      <c r="E301" s="8" t="s">
        <v>52</v>
      </c>
      <c r="F301" s="8" t="s">
        <v>51</v>
      </c>
      <c r="G301" s="9">
        <v>90146449</v>
      </c>
      <c r="H301" s="9">
        <v>90146449</v>
      </c>
      <c r="I301" s="9">
        <v>9072625.5</v>
      </c>
      <c r="J301" s="12">
        <v>2016</v>
      </c>
      <c r="K301">
        <f t="shared" si="4"/>
        <v>0</v>
      </c>
    </row>
    <row r="302" spans="1:11" x14ac:dyDescent="0.25">
      <c r="A302" s="12">
        <v>6098</v>
      </c>
      <c r="B302" s="8" t="s">
        <v>56</v>
      </c>
      <c r="C302" s="8" t="s">
        <v>48</v>
      </c>
      <c r="D302" s="8" t="s">
        <v>49</v>
      </c>
      <c r="E302" s="8" t="s">
        <v>52</v>
      </c>
      <c r="F302" s="8" t="s">
        <v>51</v>
      </c>
      <c r="G302" s="9">
        <v>23191988</v>
      </c>
      <c r="H302" s="9">
        <v>23191988</v>
      </c>
      <c r="I302" s="9">
        <v>2082680.5</v>
      </c>
      <c r="J302" s="12">
        <v>2016</v>
      </c>
      <c r="K302">
        <f t="shared" si="4"/>
        <v>0</v>
      </c>
    </row>
    <row r="303" spans="1:11" x14ac:dyDescent="0.25">
      <c r="A303" s="12">
        <v>6101</v>
      </c>
      <c r="B303" s="8" t="s">
        <v>47</v>
      </c>
      <c r="C303" s="8" t="s">
        <v>48</v>
      </c>
      <c r="D303" s="8" t="s">
        <v>49</v>
      </c>
      <c r="E303" s="8" t="s">
        <v>52</v>
      </c>
      <c r="F303" s="8" t="s">
        <v>51</v>
      </c>
      <c r="G303" s="9">
        <v>25092667</v>
      </c>
      <c r="H303" s="9">
        <v>25092667</v>
      </c>
      <c r="I303" s="9">
        <v>2054919.8</v>
      </c>
      <c r="J303" s="12">
        <v>2016</v>
      </c>
      <c r="K303">
        <f t="shared" si="4"/>
        <v>0</v>
      </c>
    </row>
    <row r="304" spans="1:11" x14ac:dyDescent="0.25">
      <c r="A304" s="12">
        <v>6106</v>
      </c>
      <c r="B304" s="8" t="s">
        <v>47</v>
      </c>
      <c r="C304" s="8" t="s">
        <v>48</v>
      </c>
      <c r="D304" s="8" t="s">
        <v>49</v>
      </c>
      <c r="E304" s="8" t="s">
        <v>52</v>
      </c>
      <c r="F304" s="8" t="s">
        <v>51</v>
      </c>
      <c r="G304" s="9">
        <v>19439701</v>
      </c>
      <c r="H304" s="9">
        <v>19439701</v>
      </c>
      <c r="I304" s="9">
        <v>1898202.1</v>
      </c>
      <c r="J304" s="12">
        <v>2016</v>
      </c>
      <c r="K304">
        <f t="shared" si="4"/>
        <v>0</v>
      </c>
    </row>
    <row r="305" spans="1:11" x14ac:dyDescent="0.25">
      <c r="A305" s="12">
        <v>6113</v>
      </c>
      <c r="B305" s="8" t="s">
        <v>47</v>
      </c>
      <c r="C305" s="8" t="s">
        <v>48</v>
      </c>
      <c r="D305" s="8" t="s">
        <v>49</v>
      </c>
      <c r="E305" s="8" t="s">
        <v>50</v>
      </c>
      <c r="F305" s="8" t="s">
        <v>51</v>
      </c>
      <c r="G305" s="9">
        <v>173438996</v>
      </c>
      <c r="H305" s="9">
        <v>173438996</v>
      </c>
      <c r="I305" s="9">
        <v>16646015</v>
      </c>
      <c r="J305" s="12">
        <v>2016</v>
      </c>
      <c r="K305">
        <f t="shared" si="4"/>
        <v>0</v>
      </c>
    </row>
    <row r="306" spans="1:11" x14ac:dyDescent="0.25">
      <c r="A306" s="12">
        <v>6124</v>
      </c>
      <c r="B306" s="8" t="s">
        <v>47</v>
      </c>
      <c r="C306" s="8" t="s">
        <v>48</v>
      </c>
      <c r="D306" s="8" t="s">
        <v>49</v>
      </c>
      <c r="E306" s="8" t="s">
        <v>50</v>
      </c>
      <c r="F306" s="8" t="s">
        <v>51</v>
      </c>
      <c r="G306" s="9">
        <v>0</v>
      </c>
      <c r="H306" s="9">
        <v>0</v>
      </c>
      <c r="I306" s="9">
        <v>0</v>
      </c>
      <c r="J306" s="12">
        <v>2016</v>
      </c>
      <c r="K306">
        <f t="shared" si="4"/>
        <v>0</v>
      </c>
    </row>
    <row r="307" spans="1:11" x14ac:dyDescent="0.25">
      <c r="A307" s="12">
        <v>6124</v>
      </c>
      <c r="B307" s="8" t="s">
        <v>47</v>
      </c>
      <c r="C307" s="8" t="s">
        <v>48</v>
      </c>
      <c r="D307" s="8" t="s">
        <v>49</v>
      </c>
      <c r="E307" s="8" t="s">
        <v>52</v>
      </c>
      <c r="F307" s="8" t="s">
        <v>51</v>
      </c>
      <c r="G307" s="9">
        <v>475660</v>
      </c>
      <c r="H307" s="9">
        <v>475660</v>
      </c>
      <c r="I307" s="9">
        <v>20541.524000000001</v>
      </c>
      <c r="J307" s="12">
        <v>2016</v>
      </c>
      <c r="K307">
        <f t="shared" si="4"/>
        <v>0</v>
      </c>
    </row>
    <row r="308" spans="1:11" x14ac:dyDescent="0.25">
      <c r="A308" s="12">
        <v>6136</v>
      </c>
      <c r="B308" s="8" t="s">
        <v>47</v>
      </c>
      <c r="C308" s="8" t="s">
        <v>48</v>
      </c>
      <c r="D308" s="8" t="s">
        <v>49</v>
      </c>
      <c r="E308" s="8" t="s">
        <v>52</v>
      </c>
      <c r="F308" s="8" t="s">
        <v>51</v>
      </c>
      <c r="G308" s="9">
        <v>17787199</v>
      </c>
      <c r="H308" s="9">
        <v>17787199</v>
      </c>
      <c r="I308" s="9">
        <v>1655042.7</v>
      </c>
      <c r="J308" s="12">
        <v>2016</v>
      </c>
      <c r="K308">
        <f t="shared" si="4"/>
        <v>0</v>
      </c>
    </row>
    <row r="309" spans="1:11" x14ac:dyDescent="0.25">
      <c r="A309" s="12">
        <v>6137</v>
      </c>
      <c r="B309" s="8" t="s">
        <v>47</v>
      </c>
      <c r="C309" s="8" t="s">
        <v>48</v>
      </c>
      <c r="D309" s="8" t="s">
        <v>49</v>
      </c>
      <c r="E309" s="8" t="s">
        <v>50</v>
      </c>
      <c r="F309" s="8" t="s">
        <v>51</v>
      </c>
      <c r="G309" s="9">
        <v>23584724</v>
      </c>
      <c r="H309" s="9">
        <v>23584724</v>
      </c>
      <c r="I309" s="9">
        <v>2090335.9</v>
      </c>
      <c r="J309" s="12">
        <v>2016</v>
      </c>
      <c r="K309">
        <f t="shared" si="4"/>
        <v>0</v>
      </c>
    </row>
    <row r="310" spans="1:11" x14ac:dyDescent="0.25">
      <c r="A310" s="12">
        <v>6138</v>
      </c>
      <c r="B310" s="8" t="s">
        <v>47</v>
      </c>
      <c r="C310" s="8" t="s">
        <v>48</v>
      </c>
      <c r="D310" s="8" t="s">
        <v>49</v>
      </c>
      <c r="E310" s="8" t="s">
        <v>52</v>
      </c>
      <c r="F310" s="8" t="s">
        <v>51</v>
      </c>
      <c r="G310" s="9">
        <v>21830361</v>
      </c>
      <c r="H310" s="9">
        <v>21830361</v>
      </c>
      <c r="I310" s="9">
        <v>2035318.6</v>
      </c>
      <c r="J310" s="12">
        <v>2016</v>
      </c>
      <c r="K310">
        <f t="shared" si="4"/>
        <v>0</v>
      </c>
    </row>
    <row r="311" spans="1:11" x14ac:dyDescent="0.25">
      <c r="A311" s="12">
        <v>6139</v>
      </c>
      <c r="B311" s="8" t="s">
        <v>47</v>
      </c>
      <c r="C311" s="8" t="s">
        <v>48</v>
      </c>
      <c r="D311" s="8" t="s">
        <v>49</v>
      </c>
      <c r="E311" s="8" t="s">
        <v>52</v>
      </c>
      <c r="F311" s="8" t="s">
        <v>51</v>
      </c>
      <c r="G311" s="9">
        <v>46051103</v>
      </c>
      <c r="H311" s="9">
        <v>46051103</v>
      </c>
      <c r="I311" s="9">
        <v>4474821.3</v>
      </c>
      <c r="J311" s="12">
        <v>2016</v>
      </c>
      <c r="K311">
        <f t="shared" si="4"/>
        <v>0</v>
      </c>
    </row>
    <row r="312" spans="1:11" x14ac:dyDescent="0.25">
      <c r="A312" s="12">
        <v>6146</v>
      </c>
      <c r="B312" s="8" t="s">
        <v>47</v>
      </c>
      <c r="C312" s="8" t="s">
        <v>54</v>
      </c>
      <c r="D312" s="8" t="s">
        <v>49</v>
      </c>
      <c r="E312" s="8" t="s">
        <v>53</v>
      </c>
      <c r="F312" s="8" t="s">
        <v>51</v>
      </c>
      <c r="G312" s="9">
        <v>89538322</v>
      </c>
      <c r="H312" s="9">
        <v>89538322</v>
      </c>
      <c r="I312" s="9">
        <v>7595946.7999999998</v>
      </c>
      <c r="J312" s="12">
        <v>2016</v>
      </c>
      <c r="K312">
        <f t="shared" si="4"/>
        <v>1</v>
      </c>
    </row>
    <row r="313" spans="1:11" x14ac:dyDescent="0.25">
      <c r="A313" s="12">
        <v>6146</v>
      </c>
      <c r="B313" s="8" t="s">
        <v>47</v>
      </c>
      <c r="C313" s="8" t="s">
        <v>54</v>
      </c>
      <c r="D313" s="8" t="s">
        <v>49</v>
      </c>
      <c r="E313" s="8" t="s">
        <v>52</v>
      </c>
      <c r="F313" s="8" t="s">
        <v>51</v>
      </c>
      <c r="G313" s="9">
        <v>42303528</v>
      </c>
      <c r="H313" s="9">
        <v>42303528</v>
      </c>
      <c r="I313" s="9">
        <v>3638051.4</v>
      </c>
      <c r="J313" s="12">
        <v>2016</v>
      </c>
      <c r="K313">
        <f t="shared" si="4"/>
        <v>0</v>
      </c>
    </row>
    <row r="314" spans="1:11" x14ac:dyDescent="0.25">
      <c r="A314" s="12">
        <v>6147</v>
      </c>
      <c r="B314" s="8" t="s">
        <v>47</v>
      </c>
      <c r="C314" s="8" t="s">
        <v>54</v>
      </c>
      <c r="D314" s="8" t="s">
        <v>49</v>
      </c>
      <c r="E314" s="8" t="s">
        <v>53</v>
      </c>
      <c r="F314" s="8" t="s">
        <v>51</v>
      </c>
      <c r="G314" s="9">
        <v>3744482</v>
      </c>
      <c r="H314" s="9">
        <v>3744482</v>
      </c>
      <c r="I314" s="9">
        <v>325292.89</v>
      </c>
      <c r="J314" s="12">
        <v>2016</v>
      </c>
      <c r="K314">
        <f t="shared" si="4"/>
        <v>1</v>
      </c>
    </row>
    <row r="315" spans="1:11" x14ac:dyDescent="0.25">
      <c r="A315" s="12">
        <v>6147</v>
      </c>
      <c r="B315" s="8" t="s">
        <v>47</v>
      </c>
      <c r="C315" s="8" t="s">
        <v>54</v>
      </c>
      <c r="D315" s="8" t="s">
        <v>49</v>
      </c>
      <c r="E315" s="8" t="s">
        <v>52</v>
      </c>
      <c r="F315" s="8" t="s">
        <v>51</v>
      </c>
      <c r="G315" s="9">
        <v>82001777</v>
      </c>
      <c r="H315" s="9">
        <v>82001777</v>
      </c>
      <c r="I315" s="9">
        <v>7189635</v>
      </c>
      <c r="J315" s="12">
        <v>2016</v>
      </c>
      <c r="K315">
        <f t="shared" si="4"/>
        <v>0</v>
      </c>
    </row>
    <row r="316" spans="1:11" x14ac:dyDescent="0.25">
      <c r="A316" s="12">
        <v>6155</v>
      </c>
      <c r="B316" s="8" t="s">
        <v>47</v>
      </c>
      <c r="C316" s="8" t="s">
        <v>48</v>
      </c>
      <c r="D316" s="8" t="s">
        <v>49</v>
      </c>
      <c r="E316" s="8" t="s">
        <v>52</v>
      </c>
      <c r="F316" s="8" t="s">
        <v>51</v>
      </c>
      <c r="G316" s="9">
        <v>66672587</v>
      </c>
      <c r="H316" s="9">
        <v>66672587</v>
      </c>
      <c r="I316" s="9">
        <v>6397130.7000000002</v>
      </c>
      <c r="J316" s="12">
        <v>2016</v>
      </c>
      <c r="K316">
        <f t="shared" si="4"/>
        <v>0</v>
      </c>
    </row>
    <row r="317" spans="1:11" x14ac:dyDescent="0.25">
      <c r="A317" s="12">
        <v>6165</v>
      </c>
      <c r="B317" s="8" t="s">
        <v>47</v>
      </c>
      <c r="C317" s="8" t="s">
        <v>48</v>
      </c>
      <c r="D317" s="8" t="s">
        <v>49</v>
      </c>
      <c r="E317" s="8" t="s">
        <v>50</v>
      </c>
      <c r="F317" s="8" t="s">
        <v>51</v>
      </c>
      <c r="G317" s="9">
        <v>83901186</v>
      </c>
      <c r="H317" s="9">
        <v>83901186</v>
      </c>
      <c r="I317" s="9">
        <v>8151925.2000000002</v>
      </c>
      <c r="J317" s="12">
        <v>2016</v>
      </c>
      <c r="K317">
        <f t="shared" si="4"/>
        <v>0</v>
      </c>
    </row>
    <row r="318" spans="1:11" x14ac:dyDescent="0.25">
      <c r="A318" s="12">
        <v>6166</v>
      </c>
      <c r="B318" s="8" t="s">
        <v>47</v>
      </c>
      <c r="C318" s="8" t="s">
        <v>48</v>
      </c>
      <c r="D318" s="8" t="s">
        <v>49</v>
      </c>
      <c r="E318" s="8" t="s">
        <v>50</v>
      </c>
      <c r="F318" s="8" t="s">
        <v>51</v>
      </c>
      <c r="G318" s="9">
        <v>15050239</v>
      </c>
      <c r="H318" s="9">
        <v>15050239</v>
      </c>
      <c r="I318" s="9">
        <v>1472216.1</v>
      </c>
      <c r="J318" s="12">
        <v>2016</v>
      </c>
      <c r="K318">
        <f t="shared" si="4"/>
        <v>0</v>
      </c>
    </row>
    <row r="319" spans="1:11" x14ac:dyDescent="0.25">
      <c r="A319" s="12">
        <v>6166</v>
      </c>
      <c r="B319" s="8" t="s">
        <v>47</v>
      </c>
      <c r="C319" s="8" t="s">
        <v>48</v>
      </c>
      <c r="D319" s="8" t="s">
        <v>49</v>
      </c>
      <c r="E319" s="8" t="s">
        <v>52</v>
      </c>
      <c r="F319" s="8" t="s">
        <v>51</v>
      </c>
      <c r="G319" s="9">
        <v>102857735</v>
      </c>
      <c r="H319" s="9">
        <v>102857735</v>
      </c>
      <c r="I319" s="9">
        <v>10061030</v>
      </c>
      <c r="J319" s="12">
        <v>2016</v>
      </c>
      <c r="K319">
        <f t="shared" si="4"/>
        <v>0</v>
      </c>
    </row>
    <row r="320" spans="1:11" x14ac:dyDescent="0.25">
      <c r="A320" s="12">
        <v>6170</v>
      </c>
      <c r="B320" s="8" t="s">
        <v>47</v>
      </c>
      <c r="C320" s="8" t="s">
        <v>48</v>
      </c>
      <c r="D320" s="8" t="s">
        <v>49</v>
      </c>
      <c r="E320" s="8" t="s">
        <v>52</v>
      </c>
      <c r="F320" s="8" t="s">
        <v>51</v>
      </c>
      <c r="G320" s="9">
        <v>67102382</v>
      </c>
      <c r="H320" s="9">
        <v>67102382</v>
      </c>
      <c r="I320" s="9">
        <v>6068014.5999999996</v>
      </c>
      <c r="J320" s="12">
        <v>2016</v>
      </c>
      <c r="K320">
        <f t="shared" si="4"/>
        <v>0</v>
      </c>
    </row>
    <row r="321" spans="1:11" x14ac:dyDescent="0.25">
      <c r="A321" s="12">
        <v>6177</v>
      </c>
      <c r="B321" s="8" t="s">
        <v>47</v>
      </c>
      <c r="C321" s="8" t="s">
        <v>48</v>
      </c>
      <c r="D321" s="8" t="s">
        <v>49</v>
      </c>
      <c r="E321" s="8" t="s">
        <v>52</v>
      </c>
      <c r="F321" s="8" t="s">
        <v>51</v>
      </c>
      <c r="G321" s="9">
        <v>52025943</v>
      </c>
      <c r="H321" s="9">
        <v>52025943</v>
      </c>
      <c r="I321" s="9">
        <v>4917135.3</v>
      </c>
      <c r="J321" s="12">
        <v>2016</v>
      </c>
      <c r="K321">
        <f t="shared" si="4"/>
        <v>0</v>
      </c>
    </row>
    <row r="322" spans="1:11" x14ac:dyDescent="0.25">
      <c r="A322" s="12">
        <v>6178</v>
      </c>
      <c r="B322" s="8" t="s">
        <v>47</v>
      </c>
      <c r="C322" s="8" t="s">
        <v>54</v>
      </c>
      <c r="D322" s="8" t="s">
        <v>49</v>
      </c>
      <c r="E322" s="8" t="s">
        <v>52</v>
      </c>
      <c r="F322" s="8" t="s">
        <v>51</v>
      </c>
      <c r="G322" s="9">
        <v>31447070</v>
      </c>
      <c r="H322" s="9">
        <v>31447070</v>
      </c>
      <c r="I322" s="9">
        <v>3119742.5</v>
      </c>
      <c r="J322" s="12">
        <v>2016</v>
      </c>
      <c r="K322">
        <f t="shared" si="4"/>
        <v>0</v>
      </c>
    </row>
    <row r="323" spans="1:11" x14ac:dyDescent="0.25">
      <c r="A323" s="12">
        <v>6179</v>
      </c>
      <c r="B323" s="8" t="s">
        <v>47</v>
      </c>
      <c r="C323" s="8" t="s">
        <v>48</v>
      </c>
      <c r="D323" s="8" t="s">
        <v>49</v>
      </c>
      <c r="E323" s="8" t="s">
        <v>52</v>
      </c>
      <c r="F323" s="8" t="s">
        <v>51</v>
      </c>
      <c r="G323" s="9">
        <v>107384680</v>
      </c>
      <c r="H323" s="9">
        <v>107384680</v>
      </c>
      <c r="I323" s="9">
        <v>10132029</v>
      </c>
      <c r="J323" s="12">
        <v>2016</v>
      </c>
      <c r="K323">
        <f t="shared" ref="K323:K386" si="5">IF(E323="LIG",1,0)</f>
        <v>0</v>
      </c>
    </row>
    <row r="324" spans="1:11" x14ac:dyDescent="0.25">
      <c r="A324" s="12">
        <v>6180</v>
      </c>
      <c r="B324" s="8" t="s">
        <v>47</v>
      </c>
      <c r="C324" s="8" t="s">
        <v>54</v>
      </c>
      <c r="D324" s="8" t="s">
        <v>49</v>
      </c>
      <c r="E324" s="8" t="s">
        <v>53</v>
      </c>
      <c r="F324" s="8" t="s">
        <v>51</v>
      </c>
      <c r="G324" s="9">
        <v>130395407</v>
      </c>
      <c r="H324" s="9">
        <v>130395407</v>
      </c>
      <c r="I324" s="9">
        <v>12127973</v>
      </c>
      <c r="J324" s="12">
        <v>2016</v>
      </c>
      <c r="K324">
        <f t="shared" si="5"/>
        <v>1</v>
      </c>
    </row>
    <row r="325" spans="1:11" x14ac:dyDescent="0.25">
      <c r="A325" s="12">
        <v>6181</v>
      </c>
      <c r="B325" s="8" t="s">
        <v>47</v>
      </c>
      <c r="C325" s="8" t="s">
        <v>48</v>
      </c>
      <c r="D325" s="8" t="s">
        <v>49</v>
      </c>
      <c r="E325" s="8" t="s">
        <v>52</v>
      </c>
      <c r="F325" s="8" t="s">
        <v>51</v>
      </c>
      <c r="G325" s="9">
        <v>27096076</v>
      </c>
      <c r="H325" s="9">
        <v>27096076</v>
      </c>
      <c r="I325" s="9">
        <v>2423893.7999999998</v>
      </c>
      <c r="J325" s="12">
        <v>2016</v>
      </c>
      <c r="K325">
        <f t="shared" si="5"/>
        <v>0</v>
      </c>
    </row>
    <row r="326" spans="1:11" x14ac:dyDescent="0.25">
      <c r="A326" s="12">
        <v>6183</v>
      </c>
      <c r="B326" s="8" t="s">
        <v>47</v>
      </c>
      <c r="C326" s="8" t="s">
        <v>48</v>
      </c>
      <c r="D326" s="8" t="s">
        <v>49</v>
      </c>
      <c r="E326" s="8" t="s">
        <v>53</v>
      </c>
      <c r="F326" s="8" t="s">
        <v>51</v>
      </c>
      <c r="G326" s="9">
        <v>30079419</v>
      </c>
      <c r="H326" s="9">
        <v>30079419</v>
      </c>
      <c r="I326" s="9">
        <v>2349214.4</v>
      </c>
      <c r="J326" s="12">
        <v>2016</v>
      </c>
      <c r="K326">
        <f t="shared" si="5"/>
        <v>1</v>
      </c>
    </row>
    <row r="327" spans="1:11" x14ac:dyDescent="0.25">
      <c r="A327" s="12">
        <v>6190</v>
      </c>
      <c r="B327" s="8" t="s">
        <v>47</v>
      </c>
      <c r="C327" s="8" t="s">
        <v>48</v>
      </c>
      <c r="D327" s="8" t="s">
        <v>49</v>
      </c>
      <c r="E327" s="8" t="s">
        <v>50</v>
      </c>
      <c r="F327" s="8" t="s">
        <v>51</v>
      </c>
      <c r="G327" s="9">
        <v>6274597</v>
      </c>
      <c r="H327" s="9">
        <v>6274597</v>
      </c>
      <c r="I327" s="9">
        <v>606314.35</v>
      </c>
      <c r="J327" s="12">
        <v>2016</v>
      </c>
      <c r="K327">
        <f t="shared" si="5"/>
        <v>0</v>
      </c>
    </row>
    <row r="328" spans="1:11" x14ac:dyDescent="0.25">
      <c r="A328" s="12">
        <v>6190</v>
      </c>
      <c r="B328" s="8" t="s">
        <v>47</v>
      </c>
      <c r="C328" s="8" t="s">
        <v>48</v>
      </c>
      <c r="D328" s="8" t="s">
        <v>49</v>
      </c>
      <c r="E328" s="8" t="s">
        <v>53</v>
      </c>
      <c r="F328" s="8" t="s">
        <v>51</v>
      </c>
      <c r="G328" s="9">
        <v>0</v>
      </c>
      <c r="H328" s="9">
        <v>0</v>
      </c>
      <c r="I328" s="9">
        <v>0</v>
      </c>
      <c r="J328" s="12">
        <v>2016</v>
      </c>
      <c r="K328">
        <f t="shared" si="5"/>
        <v>1</v>
      </c>
    </row>
    <row r="329" spans="1:11" x14ac:dyDescent="0.25">
      <c r="A329" s="12">
        <v>6190</v>
      </c>
      <c r="B329" s="8" t="s">
        <v>47</v>
      </c>
      <c r="C329" s="8" t="s">
        <v>48</v>
      </c>
      <c r="D329" s="8" t="s">
        <v>49</v>
      </c>
      <c r="E329" s="8" t="s">
        <v>52</v>
      </c>
      <c r="F329" s="8" t="s">
        <v>51</v>
      </c>
      <c r="G329" s="9">
        <v>19743830</v>
      </c>
      <c r="H329" s="9">
        <v>19743830</v>
      </c>
      <c r="I329" s="9">
        <v>1885677.7</v>
      </c>
      <c r="J329" s="12">
        <v>2016</v>
      </c>
      <c r="K329">
        <f t="shared" si="5"/>
        <v>0</v>
      </c>
    </row>
    <row r="330" spans="1:11" x14ac:dyDescent="0.25">
      <c r="A330" s="12">
        <v>6193</v>
      </c>
      <c r="B330" s="8" t="s">
        <v>47</v>
      </c>
      <c r="C330" s="8" t="s">
        <v>48</v>
      </c>
      <c r="D330" s="8" t="s">
        <v>49</v>
      </c>
      <c r="E330" s="8" t="s">
        <v>52</v>
      </c>
      <c r="F330" s="8" t="s">
        <v>51</v>
      </c>
      <c r="G330" s="9">
        <v>53746464</v>
      </c>
      <c r="H330" s="9">
        <v>53746464</v>
      </c>
      <c r="I330" s="9">
        <v>4994395.4000000004</v>
      </c>
      <c r="J330" s="12">
        <v>2016</v>
      </c>
      <c r="K330">
        <f t="shared" si="5"/>
        <v>0</v>
      </c>
    </row>
    <row r="331" spans="1:11" x14ac:dyDescent="0.25">
      <c r="A331" s="12">
        <v>6194</v>
      </c>
      <c r="B331" s="8" t="s">
        <v>47</v>
      </c>
      <c r="C331" s="8" t="s">
        <v>48</v>
      </c>
      <c r="D331" s="8" t="s">
        <v>49</v>
      </c>
      <c r="E331" s="8" t="s">
        <v>52</v>
      </c>
      <c r="F331" s="8" t="s">
        <v>51</v>
      </c>
      <c r="G331" s="9">
        <v>58833589</v>
      </c>
      <c r="H331" s="9">
        <v>58833589</v>
      </c>
      <c r="I331" s="9">
        <v>5673947.5</v>
      </c>
      <c r="J331" s="12">
        <v>2016</v>
      </c>
      <c r="K331">
        <f t="shared" si="5"/>
        <v>0</v>
      </c>
    </row>
    <row r="332" spans="1:11" x14ac:dyDescent="0.25">
      <c r="A332" s="12">
        <v>6195</v>
      </c>
      <c r="B332" s="8" t="s">
        <v>47</v>
      </c>
      <c r="C332" s="8" t="s">
        <v>48</v>
      </c>
      <c r="D332" s="8" t="s">
        <v>49</v>
      </c>
      <c r="E332" s="8" t="s">
        <v>50</v>
      </c>
      <c r="F332" s="8" t="s">
        <v>51</v>
      </c>
      <c r="G332" s="9">
        <v>0</v>
      </c>
      <c r="H332" s="9">
        <v>0</v>
      </c>
      <c r="I332" s="9">
        <v>0</v>
      </c>
      <c r="J332" s="12">
        <v>2016</v>
      </c>
      <c r="K332">
        <f t="shared" si="5"/>
        <v>0</v>
      </c>
    </row>
    <row r="333" spans="1:11" x14ac:dyDescent="0.25">
      <c r="A333" s="12">
        <v>6195</v>
      </c>
      <c r="B333" s="8" t="s">
        <v>47</v>
      </c>
      <c r="C333" s="8" t="s">
        <v>48</v>
      </c>
      <c r="D333" s="8" t="s">
        <v>49</v>
      </c>
      <c r="E333" s="8" t="s">
        <v>52</v>
      </c>
      <c r="F333" s="8" t="s">
        <v>51</v>
      </c>
      <c r="G333" s="9">
        <v>20670128</v>
      </c>
      <c r="H333" s="9">
        <v>20670128</v>
      </c>
      <c r="I333" s="9">
        <v>2001198.6</v>
      </c>
      <c r="J333" s="12">
        <v>2016</v>
      </c>
      <c r="K333">
        <f t="shared" si="5"/>
        <v>0</v>
      </c>
    </row>
    <row r="334" spans="1:11" x14ac:dyDescent="0.25">
      <c r="A334" s="12">
        <v>6204</v>
      </c>
      <c r="B334" s="8" t="s">
        <v>47</v>
      </c>
      <c r="C334" s="8" t="s">
        <v>48</v>
      </c>
      <c r="D334" s="8" t="s">
        <v>49</v>
      </c>
      <c r="E334" s="8" t="s">
        <v>52</v>
      </c>
      <c r="F334" s="8" t="s">
        <v>51</v>
      </c>
      <c r="G334" s="9">
        <v>104270382</v>
      </c>
      <c r="H334" s="9">
        <v>104270382</v>
      </c>
      <c r="I334" s="9">
        <v>10261386</v>
      </c>
      <c r="J334" s="12">
        <v>2016</v>
      </c>
      <c r="K334">
        <f t="shared" si="5"/>
        <v>0</v>
      </c>
    </row>
    <row r="335" spans="1:11" x14ac:dyDescent="0.25">
      <c r="A335" s="12">
        <v>6213</v>
      </c>
      <c r="B335" s="8" t="s">
        <v>47</v>
      </c>
      <c r="C335" s="8" t="s">
        <v>48</v>
      </c>
      <c r="D335" s="8" t="s">
        <v>49</v>
      </c>
      <c r="E335" s="8" t="s">
        <v>50</v>
      </c>
      <c r="F335" s="8" t="s">
        <v>51</v>
      </c>
      <c r="G335" s="9">
        <v>63183486</v>
      </c>
      <c r="H335" s="9">
        <v>63183486</v>
      </c>
      <c r="I335" s="9">
        <v>6069341.2999999998</v>
      </c>
      <c r="J335" s="12">
        <v>2016</v>
      </c>
      <c r="K335">
        <f t="shared" si="5"/>
        <v>0</v>
      </c>
    </row>
    <row r="336" spans="1:11" x14ac:dyDescent="0.25">
      <c r="A336" s="12">
        <v>6248</v>
      </c>
      <c r="B336" s="8" t="s">
        <v>47</v>
      </c>
      <c r="C336" s="8" t="s">
        <v>48</v>
      </c>
      <c r="D336" s="8" t="s">
        <v>49</v>
      </c>
      <c r="E336" s="8" t="s">
        <v>52</v>
      </c>
      <c r="F336" s="8" t="s">
        <v>51</v>
      </c>
      <c r="G336" s="9">
        <v>28714498</v>
      </c>
      <c r="H336" s="9">
        <v>28714498</v>
      </c>
      <c r="I336" s="9">
        <v>2696389.3</v>
      </c>
      <c r="J336" s="12">
        <v>2016</v>
      </c>
      <c r="K336">
        <f t="shared" si="5"/>
        <v>0</v>
      </c>
    </row>
    <row r="337" spans="1:11" x14ac:dyDescent="0.25">
      <c r="A337" s="12">
        <v>6249</v>
      </c>
      <c r="B337" s="8" t="s">
        <v>47</v>
      </c>
      <c r="C337" s="8" t="s">
        <v>48</v>
      </c>
      <c r="D337" s="8" t="s">
        <v>49</v>
      </c>
      <c r="E337" s="8" t="s">
        <v>50</v>
      </c>
      <c r="F337" s="8" t="s">
        <v>51</v>
      </c>
      <c r="G337" s="9">
        <v>24104048</v>
      </c>
      <c r="H337" s="9">
        <v>24104048</v>
      </c>
      <c r="I337" s="9">
        <v>2186920.7999999998</v>
      </c>
      <c r="J337" s="12">
        <v>2016</v>
      </c>
      <c r="K337">
        <f t="shared" si="5"/>
        <v>0</v>
      </c>
    </row>
    <row r="338" spans="1:11" x14ac:dyDescent="0.25">
      <c r="A338" s="12">
        <v>6250</v>
      </c>
      <c r="B338" s="8" t="s">
        <v>47</v>
      </c>
      <c r="C338" s="8" t="s">
        <v>48</v>
      </c>
      <c r="D338" s="8" t="s">
        <v>49</v>
      </c>
      <c r="E338" s="8" t="s">
        <v>50</v>
      </c>
      <c r="F338" s="8" t="s">
        <v>51</v>
      </c>
      <c r="G338" s="9">
        <v>21322841</v>
      </c>
      <c r="H338" s="9">
        <v>21322841</v>
      </c>
      <c r="I338" s="9">
        <v>1984691</v>
      </c>
      <c r="J338" s="12">
        <v>2016</v>
      </c>
      <c r="K338">
        <f t="shared" si="5"/>
        <v>0</v>
      </c>
    </row>
    <row r="339" spans="1:11" x14ac:dyDescent="0.25">
      <c r="A339" s="12">
        <v>6254</v>
      </c>
      <c r="B339" s="8" t="s">
        <v>47</v>
      </c>
      <c r="C339" s="8" t="s">
        <v>48</v>
      </c>
      <c r="D339" s="8" t="s">
        <v>49</v>
      </c>
      <c r="E339" s="8" t="s">
        <v>52</v>
      </c>
      <c r="F339" s="8" t="s">
        <v>51</v>
      </c>
      <c r="G339" s="9">
        <v>38279871</v>
      </c>
      <c r="H339" s="9">
        <v>38279871</v>
      </c>
      <c r="I339" s="9">
        <v>3701737.6</v>
      </c>
      <c r="J339" s="12">
        <v>2016</v>
      </c>
      <c r="K339">
        <f t="shared" si="5"/>
        <v>0</v>
      </c>
    </row>
    <row r="340" spans="1:11" x14ac:dyDescent="0.25">
      <c r="A340" s="12">
        <v>6257</v>
      </c>
      <c r="B340" s="8" t="s">
        <v>47</v>
      </c>
      <c r="C340" s="8" t="s">
        <v>48</v>
      </c>
      <c r="D340" s="8" t="s">
        <v>49</v>
      </c>
      <c r="E340" s="8" t="s">
        <v>52</v>
      </c>
      <c r="F340" s="8" t="s">
        <v>51</v>
      </c>
      <c r="G340" s="9">
        <v>174368717</v>
      </c>
      <c r="H340" s="9">
        <v>174368717</v>
      </c>
      <c r="I340" s="9">
        <v>16230691</v>
      </c>
      <c r="J340" s="12">
        <v>2016</v>
      </c>
      <c r="K340">
        <f t="shared" si="5"/>
        <v>0</v>
      </c>
    </row>
    <row r="341" spans="1:11" x14ac:dyDescent="0.25">
      <c r="A341" s="12">
        <v>6264</v>
      </c>
      <c r="B341" s="8" t="s">
        <v>47</v>
      </c>
      <c r="C341" s="8" t="s">
        <v>48</v>
      </c>
      <c r="D341" s="8" t="s">
        <v>49</v>
      </c>
      <c r="E341" s="8" t="s">
        <v>50</v>
      </c>
      <c r="F341" s="8" t="s">
        <v>51</v>
      </c>
      <c r="G341" s="9">
        <v>77994384</v>
      </c>
      <c r="H341" s="9">
        <v>77994384</v>
      </c>
      <c r="I341" s="9">
        <v>7789289.2999999998</v>
      </c>
      <c r="J341" s="12">
        <v>2016</v>
      </c>
      <c r="K341">
        <f t="shared" si="5"/>
        <v>0</v>
      </c>
    </row>
    <row r="342" spans="1:11" x14ac:dyDescent="0.25">
      <c r="A342" s="12">
        <v>6264</v>
      </c>
      <c r="B342" s="8" t="s">
        <v>47</v>
      </c>
      <c r="C342" s="8" t="s">
        <v>48</v>
      </c>
      <c r="D342" s="8" t="s">
        <v>49</v>
      </c>
      <c r="E342" s="8" t="s">
        <v>52</v>
      </c>
      <c r="F342" s="8" t="s">
        <v>51</v>
      </c>
      <c r="G342" s="9">
        <v>0</v>
      </c>
      <c r="H342" s="9">
        <v>0</v>
      </c>
      <c r="I342" s="9">
        <v>0</v>
      </c>
      <c r="J342" s="12">
        <v>2016</v>
      </c>
      <c r="K342">
        <f t="shared" si="5"/>
        <v>0</v>
      </c>
    </row>
    <row r="343" spans="1:11" x14ac:dyDescent="0.25">
      <c r="A343" s="12">
        <v>6288</v>
      </c>
      <c r="B343" s="8" t="s">
        <v>47</v>
      </c>
      <c r="C343" s="8" t="s">
        <v>48</v>
      </c>
      <c r="D343" s="8" t="s">
        <v>49</v>
      </c>
      <c r="E343" s="8" t="s">
        <v>53</v>
      </c>
      <c r="F343" s="8" t="s">
        <v>51</v>
      </c>
      <c r="G343" s="9">
        <v>1784458</v>
      </c>
      <c r="H343" s="9">
        <v>1784458</v>
      </c>
      <c r="I343" s="9">
        <v>121355.52</v>
      </c>
      <c r="J343" s="12">
        <v>2016</v>
      </c>
      <c r="K343">
        <f t="shared" si="5"/>
        <v>1</v>
      </c>
    </row>
    <row r="344" spans="1:11" x14ac:dyDescent="0.25">
      <c r="A344" s="12">
        <v>6469</v>
      </c>
      <c r="B344" s="8" t="s">
        <v>47</v>
      </c>
      <c r="C344" s="8" t="s">
        <v>48</v>
      </c>
      <c r="D344" s="8" t="s">
        <v>49</v>
      </c>
      <c r="E344" s="8" t="s">
        <v>53</v>
      </c>
      <c r="F344" s="8" t="s">
        <v>51</v>
      </c>
      <c r="G344" s="9">
        <v>67268980</v>
      </c>
      <c r="H344" s="9">
        <v>67268980</v>
      </c>
      <c r="I344" s="9">
        <v>5909627.5999999996</v>
      </c>
      <c r="J344" s="12">
        <v>2016</v>
      </c>
      <c r="K344">
        <f t="shared" si="5"/>
        <v>1</v>
      </c>
    </row>
    <row r="345" spans="1:11" x14ac:dyDescent="0.25">
      <c r="A345" s="12">
        <v>6481</v>
      </c>
      <c r="B345" s="8" t="s">
        <v>47</v>
      </c>
      <c r="C345" s="8" t="s">
        <v>48</v>
      </c>
      <c r="D345" s="8" t="s">
        <v>49</v>
      </c>
      <c r="E345" s="8" t="s">
        <v>50</v>
      </c>
      <c r="F345" s="8" t="s">
        <v>51</v>
      </c>
      <c r="G345" s="9">
        <v>67952335</v>
      </c>
      <c r="H345" s="9">
        <v>67952335</v>
      </c>
      <c r="I345" s="9">
        <v>6932640.5999999996</v>
      </c>
      <c r="J345" s="12">
        <v>2016</v>
      </c>
      <c r="K345">
        <f t="shared" si="5"/>
        <v>0</v>
      </c>
    </row>
    <row r="346" spans="1:11" x14ac:dyDescent="0.25">
      <c r="A346" s="12">
        <v>6481</v>
      </c>
      <c r="B346" s="8" t="s">
        <v>47</v>
      </c>
      <c r="C346" s="8" t="s">
        <v>48</v>
      </c>
      <c r="D346" s="8" t="s">
        <v>49</v>
      </c>
      <c r="E346" s="8" t="s">
        <v>52</v>
      </c>
      <c r="F346" s="8" t="s">
        <v>51</v>
      </c>
      <c r="G346" s="9">
        <v>14161700</v>
      </c>
      <c r="H346" s="9">
        <v>14161700</v>
      </c>
      <c r="I346" s="9">
        <v>1458330.4</v>
      </c>
      <c r="J346" s="12">
        <v>2016</v>
      </c>
      <c r="K346">
        <f t="shared" si="5"/>
        <v>0</v>
      </c>
    </row>
    <row r="347" spans="1:11" x14ac:dyDescent="0.25">
      <c r="A347" s="12">
        <v>6639</v>
      </c>
      <c r="B347" s="8" t="s">
        <v>47</v>
      </c>
      <c r="C347" s="8" t="s">
        <v>48</v>
      </c>
      <c r="D347" s="8" t="s">
        <v>49</v>
      </c>
      <c r="E347" s="8" t="s">
        <v>50</v>
      </c>
      <c r="F347" s="8" t="s">
        <v>51</v>
      </c>
      <c r="G347" s="9">
        <v>23508792</v>
      </c>
      <c r="H347" s="9">
        <v>23508792</v>
      </c>
      <c r="I347" s="9">
        <v>2092403.3</v>
      </c>
      <c r="J347" s="12">
        <v>2016</v>
      </c>
      <c r="K347">
        <f t="shared" si="5"/>
        <v>0</v>
      </c>
    </row>
    <row r="348" spans="1:11" x14ac:dyDescent="0.25">
      <c r="A348" s="12">
        <v>6641</v>
      </c>
      <c r="B348" s="8" t="s">
        <v>47</v>
      </c>
      <c r="C348" s="8" t="s">
        <v>48</v>
      </c>
      <c r="D348" s="8" t="s">
        <v>49</v>
      </c>
      <c r="E348" s="8" t="s">
        <v>52</v>
      </c>
      <c r="F348" s="8" t="s">
        <v>51</v>
      </c>
      <c r="G348" s="9">
        <v>81234326</v>
      </c>
      <c r="H348" s="9">
        <v>81234326</v>
      </c>
      <c r="I348" s="9">
        <v>7694609.4000000004</v>
      </c>
      <c r="J348" s="12">
        <v>2016</v>
      </c>
      <c r="K348">
        <f t="shared" si="5"/>
        <v>0</v>
      </c>
    </row>
    <row r="349" spans="1:11" x14ac:dyDescent="0.25">
      <c r="A349" s="12">
        <v>6648</v>
      </c>
      <c r="B349" s="8" t="s">
        <v>47</v>
      </c>
      <c r="C349" s="8" t="s">
        <v>54</v>
      </c>
      <c r="D349" s="8" t="s">
        <v>49</v>
      </c>
      <c r="E349" s="8" t="s">
        <v>53</v>
      </c>
      <c r="F349" s="8" t="s">
        <v>51</v>
      </c>
      <c r="G349" s="9">
        <v>44478760</v>
      </c>
      <c r="H349" s="9">
        <v>44478760</v>
      </c>
      <c r="I349" s="9">
        <v>3945379.5</v>
      </c>
      <c r="J349" s="12">
        <v>2016</v>
      </c>
      <c r="K349">
        <f t="shared" si="5"/>
        <v>1</v>
      </c>
    </row>
    <row r="350" spans="1:11" x14ac:dyDescent="0.25">
      <c r="A350" s="12">
        <v>6664</v>
      </c>
      <c r="B350" s="8" t="s">
        <v>47</v>
      </c>
      <c r="C350" s="8" t="s">
        <v>48</v>
      </c>
      <c r="D350" s="8" t="s">
        <v>49</v>
      </c>
      <c r="E350" s="8" t="s">
        <v>52</v>
      </c>
      <c r="F350" s="8" t="s">
        <v>51</v>
      </c>
      <c r="G350" s="9">
        <v>35547705</v>
      </c>
      <c r="H350" s="9">
        <v>35547705</v>
      </c>
      <c r="I350" s="9">
        <v>3345779.1</v>
      </c>
      <c r="J350" s="12">
        <v>2016</v>
      </c>
      <c r="K350">
        <f t="shared" si="5"/>
        <v>0</v>
      </c>
    </row>
    <row r="351" spans="1:11" x14ac:dyDescent="0.25">
      <c r="A351" s="12">
        <v>6705</v>
      </c>
      <c r="B351" s="8" t="s">
        <v>56</v>
      </c>
      <c r="C351" s="8" t="s">
        <v>60</v>
      </c>
      <c r="D351" s="8" t="s">
        <v>49</v>
      </c>
      <c r="E351" s="8" t="s">
        <v>50</v>
      </c>
      <c r="F351" s="8" t="s">
        <v>51</v>
      </c>
      <c r="G351" s="9">
        <v>39571049</v>
      </c>
      <c r="H351" s="9">
        <v>39571049</v>
      </c>
      <c r="I351" s="9">
        <v>3420670</v>
      </c>
      <c r="J351" s="12">
        <v>2016</v>
      </c>
      <c r="K351">
        <f t="shared" si="5"/>
        <v>0</v>
      </c>
    </row>
    <row r="352" spans="1:11" x14ac:dyDescent="0.25">
      <c r="A352" s="12">
        <v>6761</v>
      </c>
      <c r="B352" s="8" t="s">
        <v>47</v>
      </c>
      <c r="C352" s="8" t="s">
        <v>48</v>
      </c>
      <c r="D352" s="8" t="s">
        <v>49</v>
      </c>
      <c r="E352" s="8" t="s">
        <v>52</v>
      </c>
      <c r="F352" s="8" t="s">
        <v>51</v>
      </c>
      <c r="G352" s="9">
        <v>22417941</v>
      </c>
      <c r="H352" s="9">
        <v>22417941</v>
      </c>
      <c r="I352" s="9">
        <v>2217699</v>
      </c>
      <c r="J352" s="12">
        <v>2016</v>
      </c>
      <c r="K352">
        <f t="shared" si="5"/>
        <v>0</v>
      </c>
    </row>
    <row r="353" spans="1:11" x14ac:dyDescent="0.25">
      <c r="A353" s="12">
        <v>6768</v>
      </c>
      <c r="B353" s="8" t="s">
        <v>47</v>
      </c>
      <c r="C353" s="8" t="s">
        <v>48</v>
      </c>
      <c r="D353" s="8" t="s">
        <v>49</v>
      </c>
      <c r="E353" s="8" t="s">
        <v>52</v>
      </c>
      <c r="F353" s="8" t="s">
        <v>51</v>
      </c>
      <c r="G353" s="9">
        <v>16748750</v>
      </c>
      <c r="H353" s="9">
        <v>16748750</v>
      </c>
      <c r="I353" s="9">
        <v>1533334.5</v>
      </c>
      <c r="J353" s="12">
        <v>2016</v>
      </c>
      <c r="K353">
        <f t="shared" si="5"/>
        <v>0</v>
      </c>
    </row>
    <row r="354" spans="1:11" x14ac:dyDescent="0.25">
      <c r="A354" s="12">
        <v>6772</v>
      </c>
      <c r="B354" s="8" t="s">
        <v>47</v>
      </c>
      <c r="C354" s="8" t="s">
        <v>48</v>
      </c>
      <c r="D354" s="8" t="s">
        <v>49</v>
      </c>
      <c r="E354" s="8" t="s">
        <v>52</v>
      </c>
      <c r="F354" s="8" t="s">
        <v>51</v>
      </c>
      <c r="G354" s="9">
        <v>22752203</v>
      </c>
      <c r="H354" s="9">
        <v>22752203</v>
      </c>
      <c r="I354" s="9">
        <v>2054996.8</v>
      </c>
      <c r="J354" s="12">
        <v>2016</v>
      </c>
      <c r="K354">
        <f t="shared" si="5"/>
        <v>0</v>
      </c>
    </row>
    <row r="355" spans="1:11" x14ac:dyDescent="0.25">
      <c r="A355" s="12">
        <v>6823</v>
      </c>
      <c r="B355" s="8" t="s">
        <v>47</v>
      </c>
      <c r="C355" s="8" t="s">
        <v>48</v>
      </c>
      <c r="D355" s="8" t="s">
        <v>49</v>
      </c>
      <c r="E355" s="8" t="s">
        <v>50</v>
      </c>
      <c r="F355" s="8" t="s">
        <v>51</v>
      </c>
      <c r="G355" s="9">
        <v>27727274</v>
      </c>
      <c r="H355" s="9">
        <v>27727274</v>
      </c>
      <c r="I355" s="9">
        <v>2609789</v>
      </c>
      <c r="J355" s="12">
        <v>2016</v>
      </c>
      <c r="K355">
        <f t="shared" si="5"/>
        <v>0</v>
      </c>
    </row>
    <row r="356" spans="1:11" x14ac:dyDescent="0.25">
      <c r="A356" s="12">
        <v>7030</v>
      </c>
      <c r="B356" s="8" t="s">
        <v>47</v>
      </c>
      <c r="C356" s="8" t="s">
        <v>54</v>
      </c>
      <c r="D356" s="8" t="s">
        <v>49</v>
      </c>
      <c r="E356" s="8" t="s">
        <v>53</v>
      </c>
      <c r="F356" s="8" t="s">
        <v>51</v>
      </c>
      <c r="G356" s="9">
        <v>28580508</v>
      </c>
      <c r="H356" s="9">
        <v>28580508</v>
      </c>
      <c r="I356" s="9">
        <v>2462187.9</v>
      </c>
      <c r="J356" s="12">
        <v>2016</v>
      </c>
      <c r="K356">
        <f t="shared" si="5"/>
        <v>1</v>
      </c>
    </row>
    <row r="357" spans="1:11" x14ac:dyDescent="0.25">
      <c r="A357" s="12">
        <v>7030</v>
      </c>
      <c r="B357" s="8" t="s">
        <v>47</v>
      </c>
      <c r="C357" s="8" t="s">
        <v>54</v>
      </c>
      <c r="D357" s="8" t="s">
        <v>49</v>
      </c>
      <c r="E357" s="8" t="s">
        <v>52</v>
      </c>
      <c r="F357" s="8" t="s">
        <v>51</v>
      </c>
      <c r="G357" s="9">
        <v>0</v>
      </c>
      <c r="H357" s="9">
        <v>0</v>
      </c>
      <c r="I357" s="9">
        <v>0</v>
      </c>
      <c r="J357" s="12">
        <v>2016</v>
      </c>
      <c r="K357">
        <f t="shared" si="5"/>
        <v>0</v>
      </c>
    </row>
    <row r="358" spans="1:11" x14ac:dyDescent="0.25">
      <c r="A358" s="12">
        <v>7097</v>
      </c>
      <c r="B358" s="8" t="s">
        <v>47</v>
      </c>
      <c r="C358" s="8" t="s">
        <v>48</v>
      </c>
      <c r="D358" s="8" t="s">
        <v>49</v>
      </c>
      <c r="E358" s="8" t="s">
        <v>52</v>
      </c>
      <c r="F358" s="8" t="s">
        <v>51</v>
      </c>
      <c r="G358" s="9">
        <v>54734498</v>
      </c>
      <c r="H358" s="9">
        <v>54734498</v>
      </c>
      <c r="I358" s="9">
        <v>5431199.2999999998</v>
      </c>
      <c r="J358" s="12">
        <v>2016</v>
      </c>
      <c r="K358">
        <f t="shared" si="5"/>
        <v>0</v>
      </c>
    </row>
    <row r="359" spans="1:11" x14ac:dyDescent="0.25">
      <c r="A359" s="12">
        <v>7210</v>
      </c>
      <c r="B359" s="8" t="s">
        <v>47</v>
      </c>
      <c r="C359" s="8" t="s">
        <v>48</v>
      </c>
      <c r="D359" s="8" t="s">
        <v>49</v>
      </c>
      <c r="E359" s="8" t="s">
        <v>50</v>
      </c>
      <c r="F359" s="8" t="s">
        <v>51</v>
      </c>
      <c r="G359" s="9">
        <v>18575031</v>
      </c>
      <c r="H359" s="9">
        <v>18575031</v>
      </c>
      <c r="I359" s="9">
        <v>1950475.9</v>
      </c>
      <c r="J359" s="12">
        <v>2016</v>
      </c>
      <c r="K359">
        <f t="shared" si="5"/>
        <v>0</v>
      </c>
    </row>
    <row r="360" spans="1:11" x14ac:dyDescent="0.25">
      <c r="A360" s="12">
        <v>7213</v>
      </c>
      <c r="B360" s="8" t="s">
        <v>47</v>
      </c>
      <c r="C360" s="8" t="s">
        <v>48</v>
      </c>
      <c r="D360" s="8" t="s">
        <v>49</v>
      </c>
      <c r="E360" s="8" t="s">
        <v>50</v>
      </c>
      <c r="F360" s="8" t="s">
        <v>51</v>
      </c>
      <c r="G360" s="9">
        <v>54762819</v>
      </c>
      <c r="H360" s="9">
        <v>54762819</v>
      </c>
      <c r="I360" s="9">
        <v>5436986.5</v>
      </c>
      <c r="J360" s="12">
        <v>2016</v>
      </c>
      <c r="K360">
        <f t="shared" si="5"/>
        <v>0</v>
      </c>
    </row>
    <row r="361" spans="1:11" x14ac:dyDescent="0.25">
      <c r="A361" s="12">
        <v>7343</v>
      </c>
      <c r="B361" s="8" t="s">
        <v>56</v>
      </c>
      <c r="C361" s="8" t="s">
        <v>48</v>
      </c>
      <c r="D361" s="8" t="s">
        <v>49</v>
      </c>
      <c r="E361" s="8" t="s">
        <v>52</v>
      </c>
      <c r="F361" s="8" t="s">
        <v>51</v>
      </c>
      <c r="G361" s="9">
        <v>28387653</v>
      </c>
      <c r="H361" s="9">
        <v>28387653</v>
      </c>
      <c r="I361" s="9">
        <v>2697149.7</v>
      </c>
      <c r="J361" s="12">
        <v>2016</v>
      </c>
      <c r="K361">
        <f t="shared" si="5"/>
        <v>0</v>
      </c>
    </row>
    <row r="362" spans="1:11" x14ac:dyDescent="0.25">
      <c r="A362" s="12">
        <v>7737</v>
      </c>
      <c r="B362" s="8" t="s">
        <v>56</v>
      </c>
      <c r="C362" s="8" t="s">
        <v>48</v>
      </c>
      <c r="D362" s="8" t="s">
        <v>49</v>
      </c>
      <c r="E362" s="8" t="s">
        <v>50</v>
      </c>
      <c r="F362" s="8" t="s">
        <v>51</v>
      </c>
      <c r="G362" s="9">
        <v>4826918</v>
      </c>
      <c r="H362" s="9">
        <v>2705510</v>
      </c>
      <c r="I362" s="9">
        <v>216170.61</v>
      </c>
      <c r="J362" s="12">
        <v>2016</v>
      </c>
      <c r="K362">
        <f t="shared" si="5"/>
        <v>0</v>
      </c>
    </row>
    <row r="363" spans="1:11" x14ac:dyDescent="0.25">
      <c r="A363" s="12">
        <v>7790</v>
      </c>
      <c r="B363" s="8" t="s">
        <v>47</v>
      </c>
      <c r="C363" s="8" t="s">
        <v>48</v>
      </c>
      <c r="D363" s="8" t="s">
        <v>49</v>
      </c>
      <c r="E363" s="8" t="s">
        <v>50</v>
      </c>
      <c r="F363" s="8" t="s">
        <v>51</v>
      </c>
      <c r="G363" s="9">
        <v>28663077</v>
      </c>
      <c r="H363" s="9">
        <v>28663077</v>
      </c>
      <c r="I363" s="9">
        <v>3058029.6</v>
      </c>
      <c r="J363" s="12">
        <v>2016</v>
      </c>
      <c r="K363">
        <f t="shared" si="5"/>
        <v>0</v>
      </c>
    </row>
    <row r="364" spans="1:11" x14ac:dyDescent="0.25">
      <c r="A364" s="12">
        <v>7902</v>
      </c>
      <c r="B364" s="8" t="s">
        <v>47</v>
      </c>
      <c r="C364" s="8" t="s">
        <v>48</v>
      </c>
      <c r="D364" s="8" t="s">
        <v>49</v>
      </c>
      <c r="E364" s="8" t="s">
        <v>53</v>
      </c>
      <c r="F364" s="8" t="s">
        <v>51</v>
      </c>
      <c r="G364" s="9">
        <v>53156462</v>
      </c>
      <c r="H364" s="9">
        <v>53156462</v>
      </c>
      <c r="I364" s="9">
        <v>5081155.7</v>
      </c>
      <c r="J364" s="12">
        <v>2016</v>
      </c>
      <c r="K364">
        <f t="shared" si="5"/>
        <v>1</v>
      </c>
    </row>
    <row r="365" spans="1:11" x14ac:dyDescent="0.25">
      <c r="A365" s="12">
        <v>7902</v>
      </c>
      <c r="B365" s="8" t="s">
        <v>47</v>
      </c>
      <c r="C365" s="8" t="s">
        <v>48</v>
      </c>
      <c r="D365" s="8" t="s">
        <v>49</v>
      </c>
      <c r="E365" s="8" t="s">
        <v>52</v>
      </c>
      <c r="F365" s="8" t="s">
        <v>51</v>
      </c>
      <c r="G365" s="9">
        <v>0</v>
      </c>
      <c r="H365" s="9">
        <v>0</v>
      </c>
      <c r="I365" s="9">
        <v>0</v>
      </c>
      <c r="J365" s="12">
        <v>2016</v>
      </c>
      <c r="K365">
        <f t="shared" si="5"/>
        <v>0</v>
      </c>
    </row>
    <row r="366" spans="1:11" x14ac:dyDescent="0.25">
      <c r="A366" s="12">
        <v>8023</v>
      </c>
      <c r="B366" s="8" t="s">
        <v>47</v>
      </c>
      <c r="C366" s="8" t="s">
        <v>48</v>
      </c>
      <c r="D366" s="8" t="s">
        <v>49</v>
      </c>
      <c r="E366" s="8" t="s">
        <v>50</v>
      </c>
      <c r="F366" s="8" t="s">
        <v>51</v>
      </c>
      <c r="G366" s="9">
        <v>0</v>
      </c>
      <c r="H366" s="9">
        <v>0</v>
      </c>
      <c r="I366" s="9">
        <v>0</v>
      </c>
      <c r="J366" s="12">
        <v>2016</v>
      </c>
      <c r="K366">
        <f t="shared" si="5"/>
        <v>0</v>
      </c>
    </row>
    <row r="367" spans="1:11" x14ac:dyDescent="0.25">
      <c r="A367" s="12">
        <v>8023</v>
      </c>
      <c r="B367" s="8" t="s">
        <v>47</v>
      </c>
      <c r="C367" s="8" t="s">
        <v>48</v>
      </c>
      <c r="D367" s="8" t="s">
        <v>49</v>
      </c>
      <c r="E367" s="8" t="s">
        <v>52</v>
      </c>
      <c r="F367" s="8" t="s">
        <v>51</v>
      </c>
      <c r="G367" s="9">
        <v>52447605</v>
      </c>
      <c r="H367" s="9">
        <v>52447605</v>
      </c>
      <c r="I367" s="9">
        <v>4967537.5999999996</v>
      </c>
      <c r="J367" s="12">
        <v>2016</v>
      </c>
      <c r="K367">
        <f t="shared" si="5"/>
        <v>0</v>
      </c>
    </row>
    <row r="368" spans="1:11" x14ac:dyDescent="0.25">
      <c r="A368" s="12">
        <v>8042</v>
      </c>
      <c r="B368" s="8" t="s">
        <v>47</v>
      </c>
      <c r="C368" s="8" t="s">
        <v>48</v>
      </c>
      <c r="D368" s="8" t="s">
        <v>49</v>
      </c>
      <c r="E368" s="8" t="s">
        <v>50</v>
      </c>
      <c r="F368" s="8" t="s">
        <v>51</v>
      </c>
      <c r="G368" s="9">
        <v>98051144</v>
      </c>
      <c r="H368" s="9">
        <v>98051144</v>
      </c>
      <c r="I368" s="9">
        <v>10692464</v>
      </c>
      <c r="J368" s="12">
        <v>2016</v>
      </c>
      <c r="K368">
        <f t="shared" si="5"/>
        <v>0</v>
      </c>
    </row>
    <row r="369" spans="1:11" x14ac:dyDescent="0.25">
      <c r="A369" s="12">
        <v>8066</v>
      </c>
      <c r="B369" s="8" t="s">
        <v>47</v>
      </c>
      <c r="C369" s="8" t="s">
        <v>48</v>
      </c>
      <c r="D369" s="8" t="s">
        <v>49</v>
      </c>
      <c r="E369" s="8" t="s">
        <v>52</v>
      </c>
      <c r="F369" s="8" t="s">
        <v>51</v>
      </c>
      <c r="G369" s="9">
        <v>121951046</v>
      </c>
      <c r="H369" s="9">
        <v>121951046</v>
      </c>
      <c r="I369" s="9">
        <v>11675692</v>
      </c>
      <c r="J369" s="12">
        <v>2016</v>
      </c>
      <c r="K369">
        <f t="shared" si="5"/>
        <v>0</v>
      </c>
    </row>
    <row r="370" spans="1:11" x14ac:dyDescent="0.25">
      <c r="A370" s="12">
        <v>8069</v>
      </c>
      <c r="B370" s="8" t="s">
        <v>47</v>
      </c>
      <c r="C370" s="8" t="s">
        <v>48</v>
      </c>
      <c r="D370" s="8" t="s">
        <v>49</v>
      </c>
      <c r="E370" s="8" t="s">
        <v>50</v>
      </c>
      <c r="F370" s="8" t="s">
        <v>51</v>
      </c>
      <c r="G370" s="9">
        <v>56357640</v>
      </c>
      <c r="H370" s="9">
        <v>56357640</v>
      </c>
      <c r="I370" s="9">
        <v>5501847.2999999998</v>
      </c>
      <c r="J370" s="12">
        <v>2016</v>
      </c>
      <c r="K370">
        <f t="shared" si="5"/>
        <v>0</v>
      </c>
    </row>
    <row r="371" spans="1:11" x14ac:dyDescent="0.25">
      <c r="A371" s="12">
        <v>8102</v>
      </c>
      <c r="B371" s="8" t="s">
        <v>47</v>
      </c>
      <c r="C371" s="8" t="s">
        <v>54</v>
      </c>
      <c r="D371" s="8" t="s">
        <v>49</v>
      </c>
      <c r="E371" s="8" t="s">
        <v>50</v>
      </c>
      <c r="F371" s="8" t="s">
        <v>51</v>
      </c>
      <c r="G371" s="9">
        <v>137559805</v>
      </c>
      <c r="H371" s="9">
        <v>137559805</v>
      </c>
      <c r="I371" s="9">
        <v>13923688</v>
      </c>
      <c r="J371" s="12">
        <v>2016</v>
      </c>
      <c r="K371">
        <f t="shared" si="5"/>
        <v>0</v>
      </c>
    </row>
    <row r="372" spans="1:11" x14ac:dyDescent="0.25">
      <c r="A372" s="12">
        <v>8102</v>
      </c>
      <c r="B372" s="8" t="s">
        <v>47</v>
      </c>
      <c r="C372" s="8" t="s">
        <v>54</v>
      </c>
      <c r="D372" s="8" t="s">
        <v>49</v>
      </c>
      <c r="E372" s="8" t="s">
        <v>52</v>
      </c>
      <c r="F372" s="8" t="s">
        <v>51</v>
      </c>
      <c r="G372" s="9">
        <v>0</v>
      </c>
      <c r="H372" s="9">
        <v>0</v>
      </c>
      <c r="I372" s="9">
        <v>0</v>
      </c>
      <c r="J372" s="12">
        <v>2016</v>
      </c>
      <c r="K372">
        <f t="shared" si="5"/>
        <v>0</v>
      </c>
    </row>
    <row r="373" spans="1:11" x14ac:dyDescent="0.25">
      <c r="A373" s="12">
        <v>8219</v>
      </c>
      <c r="B373" s="8" t="s">
        <v>47</v>
      </c>
      <c r="C373" s="8" t="s">
        <v>48</v>
      </c>
      <c r="D373" s="8" t="s">
        <v>49</v>
      </c>
      <c r="E373" s="8" t="s">
        <v>50</v>
      </c>
      <c r="F373" s="8" t="s">
        <v>51</v>
      </c>
      <c r="G373" s="9">
        <v>0</v>
      </c>
      <c r="H373" s="9">
        <v>0</v>
      </c>
      <c r="I373" s="9">
        <v>0</v>
      </c>
      <c r="J373" s="12">
        <v>2016</v>
      </c>
      <c r="K373">
        <f t="shared" si="5"/>
        <v>0</v>
      </c>
    </row>
    <row r="374" spans="1:11" x14ac:dyDescent="0.25">
      <c r="A374" s="12">
        <v>8219</v>
      </c>
      <c r="B374" s="8" t="s">
        <v>47</v>
      </c>
      <c r="C374" s="8" t="s">
        <v>48</v>
      </c>
      <c r="D374" s="8" t="s">
        <v>49</v>
      </c>
      <c r="E374" s="8" t="s">
        <v>52</v>
      </c>
      <c r="F374" s="8" t="s">
        <v>51</v>
      </c>
      <c r="G374" s="9">
        <v>12589230</v>
      </c>
      <c r="H374" s="9">
        <v>12589230</v>
      </c>
      <c r="I374" s="9">
        <v>1202505.3</v>
      </c>
      <c r="J374" s="12">
        <v>2016</v>
      </c>
      <c r="K374">
        <f t="shared" si="5"/>
        <v>0</v>
      </c>
    </row>
    <row r="375" spans="1:11" x14ac:dyDescent="0.25">
      <c r="A375" s="12">
        <v>8222</v>
      </c>
      <c r="B375" s="8" t="s">
        <v>47</v>
      </c>
      <c r="C375" s="8" t="s">
        <v>48</v>
      </c>
      <c r="D375" s="8" t="s">
        <v>49</v>
      </c>
      <c r="E375" s="8" t="s">
        <v>53</v>
      </c>
      <c r="F375" s="8" t="s">
        <v>51</v>
      </c>
      <c r="G375" s="9">
        <v>27764471</v>
      </c>
      <c r="H375" s="9">
        <v>27764471</v>
      </c>
      <c r="I375" s="9">
        <v>2437956.4</v>
      </c>
      <c r="J375" s="12">
        <v>2016</v>
      </c>
      <c r="K375">
        <f t="shared" si="5"/>
        <v>1</v>
      </c>
    </row>
    <row r="376" spans="1:11" x14ac:dyDescent="0.25">
      <c r="A376" s="12">
        <v>8223</v>
      </c>
      <c r="B376" s="8" t="s">
        <v>47</v>
      </c>
      <c r="C376" s="8" t="s">
        <v>48</v>
      </c>
      <c r="D376" s="8" t="s">
        <v>49</v>
      </c>
      <c r="E376" s="8" t="s">
        <v>52</v>
      </c>
      <c r="F376" s="8" t="s">
        <v>51</v>
      </c>
      <c r="G376" s="9">
        <v>94367792</v>
      </c>
      <c r="H376" s="9">
        <v>94367792</v>
      </c>
      <c r="I376" s="9">
        <v>9116826.8000000007</v>
      </c>
      <c r="J376" s="12">
        <v>2016</v>
      </c>
      <c r="K376">
        <f t="shared" si="5"/>
        <v>0</v>
      </c>
    </row>
    <row r="377" spans="1:11" x14ac:dyDescent="0.25">
      <c r="A377" s="12">
        <v>8224</v>
      </c>
      <c r="B377" s="8" t="s">
        <v>47</v>
      </c>
      <c r="C377" s="8" t="s">
        <v>48</v>
      </c>
      <c r="D377" s="8" t="s">
        <v>49</v>
      </c>
      <c r="E377" s="8" t="s">
        <v>50</v>
      </c>
      <c r="F377" s="8" t="s">
        <v>51</v>
      </c>
      <c r="G377" s="9">
        <v>6910990</v>
      </c>
      <c r="H377" s="9">
        <v>6910990</v>
      </c>
      <c r="I377" s="9">
        <v>617483.32999999996</v>
      </c>
      <c r="J377" s="12">
        <v>2016</v>
      </c>
      <c r="K377">
        <f t="shared" si="5"/>
        <v>0</v>
      </c>
    </row>
    <row r="378" spans="1:11" x14ac:dyDescent="0.25">
      <c r="A378" s="12">
        <v>8224</v>
      </c>
      <c r="B378" s="8" t="s">
        <v>47</v>
      </c>
      <c r="C378" s="8" t="s">
        <v>48</v>
      </c>
      <c r="D378" s="8" t="s">
        <v>49</v>
      </c>
      <c r="E378" s="8" t="s">
        <v>52</v>
      </c>
      <c r="F378" s="8" t="s">
        <v>51</v>
      </c>
      <c r="G378" s="9">
        <v>3885412</v>
      </c>
      <c r="H378" s="9">
        <v>3885412</v>
      </c>
      <c r="I378" s="9">
        <v>345070.89</v>
      </c>
      <c r="J378" s="12">
        <v>2016</v>
      </c>
      <c r="K378">
        <f t="shared" si="5"/>
        <v>0</v>
      </c>
    </row>
    <row r="379" spans="1:11" x14ac:dyDescent="0.25">
      <c r="A379" s="12">
        <v>8226</v>
      </c>
      <c r="B379" s="8" t="s">
        <v>47</v>
      </c>
      <c r="C379" s="8" t="s">
        <v>54</v>
      </c>
      <c r="D379" s="8" t="s">
        <v>49</v>
      </c>
      <c r="E379" s="8" t="s">
        <v>50</v>
      </c>
      <c r="F379" s="8" t="s">
        <v>51</v>
      </c>
      <c r="G379" s="9">
        <v>20807211</v>
      </c>
      <c r="H379" s="9">
        <v>20807211</v>
      </c>
      <c r="I379" s="9">
        <v>1935367.8</v>
      </c>
      <c r="J379" s="12">
        <v>2016</v>
      </c>
      <c r="K379">
        <f t="shared" si="5"/>
        <v>0</v>
      </c>
    </row>
    <row r="380" spans="1:11" x14ac:dyDescent="0.25">
      <c r="A380" s="12">
        <v>8812</v>
      </c>
      <c r="B380" s="8" t="s">
        <v>47</v>
      </c>
      <c r="C380" s="8" t="s">
        <v>48</v>
      </c>
      <c r="D380" s="8" t="s">
        <v>49</v>
      </c>
      <c r="E380" s="8" t="s">
        <v>50</v>
      </c>
      <c r="F380" s="8" t="s">
        <v>51</v>
      </c>
      <c r="G380" s="9">
        <v>0</v>
      </c>
      <c r="H380" s="9">
        <v>0</v>
      </c>
      <c r="I380" s="9">
        <v>0</v>
      </c>
      <c r="J380" s="12">
        <v>2016</v>
      </c>
      <c r="K380">
        <f t="shared" si="5"/>
        <v>0</v>
      </c>
    </row>
    <row r="381" spans="1:11" x14ac:dyDescent="0.25">
      <c r="A381" s="12">
        <v>8816</v>
      </c>
      <c r="B381" s="8" t="s">
        <v>47</v>
      </c>
      <c r="C381" s="8" t="s">
        <v>48</v>
      </c>
      <c r="D381" s="8" t="s">
        <v>49</v>
      </c>
      <c r="E381" s="8" t="s">
        <v>50</v>
      </c>
      <c r="F381" s="8" t="s">
        <v>51</v>
      </c>
      <c r="G381" s="9">
        <v>0</v>
      </c>
      <c r="H381" s="9">
        <v>0</v>
      </c>
      <c r="I381" s="9">
        <v>0</v>
      </c>
      <c r="J381" s="12">
        <v>2016</v>
      </c>
      <c r="K381">
        <f t="shared" si="5"/>
        <v>0</v>
      </c>
    </row>
    <row r="382" spans="1:11" x14ac:dyDescent="0.25">
      <c r="A382" s="12">
        <v>8816</v>
      </c>
      <c r="B382" s="8" t="s">
        <v>47</v>
      </c>
      <c r="C382" s="8" t="s">
        <v>48</v>
      </c>
      <c r="D382" s="8" t="s">
        <v>49</v>
      </c>
      <c r="E382" s="8" t="s">
        <v>52</v>
      </c>
      <c r="F382" s="8" t="s">
        <v>51</v>
      </c>
      <c r="G382" s="9">
        <v>0</v>
      </c>
      <c r="H382" s="9">
        <v>0</v>
      </c>
      <c r="I382" s="9">
        <v>0</v>
      </c>
      <c r="J382" s="12">
        <v>2016</v>
      </c>
      <c r="K382">
        <f t="shared" si="5"/>
        <v>0</v>
      </c>
    </row>
    <row r="383" spans="1:11" x14ac:dyDescent="0.25">
      <c r="A383" s="12">
        <v>8827</v>
      </c>
      <c r="B383" s="8" t="s">
        <v>47</v>
      </c>
      <c r="C383" s="8" t="s">
        <v>48</v>
      </c>
      <c r="D383" s="8" t="s">
        <v>49</v>
      </c>
      <c r="E383" s="8" t="s">
        <v>50</v>
      </c>
      <c r="F383" s="8" t="s">
        <v>51</v>
      </c>
      <c r="G383" s="9">
        <v>0</v>
      </c>
      <c r="H383" s="9">
        <v>0</v>
      </c>
      <c r="I383" s="9">
        <v>0</v>
      </c>
      <c r="J383" s="12">
        <v>2016</v>
      </c>
      <c r="K383">
        <f t="shared" si="5"/>
        <v>0</v>
      </c>
    </row>
    <row r="384" spans="1:11" x14ac:dyDescent="0.25">
      <c r="A384" s="12">
        <v>8829</v>
      </c>
      <c r="B384" s="8" t="s">
        <v>47</v>
      </c>
      <c r="C384" s="8" t="s">
        <v>48</v>
      </c>
      <c r="D384" s="8" t="s">
        <v>49</v>
      </c>
      <c r="E384" s="8" t="s">
        <v>50</v>
      </c>
      <c r="F384" s="8" t="s">
        <v>51</v>
      </c>
      <c r="G384" s="9">
        <v>0</v>
      </c>
      <c r="H384" s="9">
        <v>0</v>
      </c>
      <c r="I384" s="9">
        <v>0</v>
      </c>
      <c r="J384" s="12">
        <v>2016</v>
      </c>
      <c r="K384">
        <f t="shared" si="5"/>
        <v>0</v>
      </c>
    </row>
    <row r="385" spans="1:11" x14ac:dyDescent="0.25">
      <c r="A385" s="12">
        <v>8834</v>
      </c>
      <c r="B385" s="8" t="s">
        <v>47</v>
      </c>
      <c r="C385" s="8" t="s">
        <v>48</v>
      </c>
      <c r="D385" s="8" t="s">
        <v>49</v>
      </c>
      <c r="E385" s="8" t="s">
        <v>50</v>
      </c>
      <c r="F385" s="8" t="s">
        <v>51</v>
      </c>
      <c r="G385" s="9">
        <v>0</v>
      </c>
      <c r="H385" s="9">
        <v>0</v>
      </c>
      <c r="I385" s="9">
        <v>0</v>
      </c>
      <c r="J385" s="12">
        <v>2016</v>
      </c>
      <c r="K385">
        <f t="shared" si="5"/>
        <v>0</v>
      </c>
    </row>
    <row r="386" spans="1:11" x14ac:dyDescent="0.25">
      <c r="A386" s="12">
        <v>8834</v>
      </c>
      <c r="B386" s="8" t="s">
        <v>47</v>
      </c>
      <c r="C386" s="8" t="s">
        <v>48</v>
      </c>
      <c r="D386" s="8" t="s">
        <v>49</v>
      </c>
      <c r="E386" s="8" t="s">
        <v>52</v>
      </c>
      <c r="F386" s="8" t="s">
        <v>51</v>
      </c>
      <c r="G386" s="9">
        <v>0</v>
      </c>
      <c r="H386" s="9">
        <v>0</v>
      </c>
      <c r="I386" s="9">
        <v>0</v>
      </c>
      <c r="J386" s="12">
        <v>2016</v>
      </c>
      <c r="K386">
        <f t="shared" si="5"/>
        <v>0</v>
      </c>
    </row>
    <row r="387" spans="1:11" x14ac:dyDescent="0.25">
      <c r="A387" s="12">
        <v>8835</v>
      </c>
      <c r="B387" s="8" t="s">
        <v>47</v>
      </c>
      <c r="C387" s="8" t="s">
        <v>48</v>
      </c>
      <c r="D387" s="8" t="s">
        <v>49</v>
      </c>
      <c r="E387" s="8" t="s">
        <v>50</v>
      </c>
      <c r="F387" s="8" t="s">
        <v>51</v>
      </c>
      <c r="G387" s="9">
        <v>0</v>
      </c>
      <c r="H387" s="9">
        <v>0</v>
      </c>
      <c r="I387" s="9">
        <v>0</v>
      </c>
      <c r="J387" s="12">
        <v>2016</v>
      </c>
      <c r="K387">
        <f t="shared" ref="K387:K450" si="6">IF(E387="LIG",1,0)</f>
        <v>0</v>
      </c>
    </row>
    <row r="388" spans="1:11" x14ac:dyDescent="0.25">
      <c r="A388" s="12">
        <v>8835</v>
      </c>
      <c r="B388" s="8" t="s">
        <v>47</v>
      </c>
      <c r="C388" s="8" t="s">
        <v>48</v>
      </c>
      <c r="D388" s="8" t="s">
        <v>49</v>
      </c>
      <c r="E388" s="8" t="s">
        <v>52</v>
      </c>
      <c r="F388" s="8" t="s">
        <v>51</v>
      </c>
      <c r="G388" s="9">
        <v>0</v>
      </c>
      <c r="H388" s="9">
        <v>0</v>
      </c>
      <c r="I388" s="9">
        <v>0</v>
      </c>
      <c r="J388" s="12">
        <v>2016</v>
      </c>
      <c r="K388">
        <f t="shared" si="6"/>
        <v>0</v>
      </c>
    </row>
    <row r="389" spans="1:11" x14ac:dyDescent="0.25">
      <c r="A389" s="12">
        <v>8837</v>
      </c>
      <c r="B389" s="8" t="s">
        <v>47</v>
      </c>
      <c r="C389" s="8" t="s">
        <v>48</v>
      </c>
      <c r="D389" s="8" t="s">
        <v>49</v>
      </c>
      <c r="E389" s="8" t="s">
        <v>50</v>
      </c>
      <c r="F389" s="8" t="s">
        <v>51</v>
      </c>
      <c r="G389" s="9">
        <v>0</v>
      </c>
      <c r="H389" s="9">
        <v>0</v>
      </c>
      <c r="I389" s="9">
        <v>0</v>
      </c>
      <c r="J389" s="12">
        <v>2016</v>
      </c>
      <c r="K389">
        <f t="shared" si="6"/>
        <v>0</v>
      </c>
    </row>
    <row r="390" spans="1:11" x14ac:dyDescent="0.25">
      <c r="A390" s="12">
        <v>8837</v>
      </c>
      <c r="B390" s="8" t="s">
        <v>47</v>
      </c>
      <c r="C390" s="8" t="s">
        <v>48</v>
      </c>
      <c r="D390" s="8" t="s">
        <v>49</v>
      </c>
      <c r="E390" s="8" t="s">
        <v>52</v>
      </c>
      <c r="F390" s="8" t="s">
        <v>51</v>
      </c>
      <c r="G390" s="9">
        <v>0</v>
      </c>
      <c r="H390" s="9">
        <v>0</v>
      </c>
      <c r="I390" s="9">
        <v>0</v>
      </c>
      <c r="J390" s="12">
        <v>2016</v>
      </c>
      <c r="K390">
        <f t="shared" si="6"/>
        <v>0</v>
      </c>
    </row>
    <row r="391" spans="1:11" x14ac:dyDescent="0.25">
      <c r="A391" s="12">
        <v>8838</v>
      </c>
      <c r="B391" s="8" t="s">
        <v>47</v>
      </c>
      <c r="C391" s="8" t="s">
        <v>48</v>
      </c>
      <c r="D391" s="8" t="s">
        <v>49</v>
      </c>
      <c r="E391" s="8" t="s">
        <v>50</v>
      </c>
      <c r="F391" s="8" t="s">
        <v>51</v>
      </c>
      <c r="G391" s="9">
        <v>0</v>
      </c>
      <c r="H391" s="9">
        <v>0</v>
      </c>
      <c r="I391" s="9">
        <v>0</v>
      </c>
      <c r="J391" s="12">
        <v>2016</v>
      </c>
      <c r="K391">
        <f t="shared" si="6"/>
        <v>0</v>
      </c>
    </row>
    <row r="392" spans="1:11" x14ac:dyDescent="0.25">
      <c r="A392" s="12">
        <v>8838</v>
      </c>
      <c r="B392" s="8" t="s">
        <v>47</v>
      </c>
      <c r="C392" s="8" t="s">
        <v>48</v>
      </c>
      <c r="D392" s="8" t="s">
        <v>49</v>
      </c>
      <c r="E392" s="8" t="s">
        <v>52</v>
      </c>
      <c r="F392" s="8" t="s">
        <v>51</v>
      </c>
      <c r="G392" s="9">
        <v>0</v>
      </c>
      <c r="H392" s="9">
        <v>0</v>
      </c>
      <c r="I392" s="9">
        <v>0</v>
      </c>
      <c r="J392" s="12">
        <v>2016</v>
      </c>
      <c r="K392">
        <f t="shared" si="6"/>
        <v>0</v>
      </c>
    </row>
    <row r="393" spans="1:11" x14ac:dyDescent="0.25">
      <c r="A393" s="12">
        <v>8841</v>
      </c>
      <c r="B393" s="8" t="s">
        <v>47</v>
      </c>
      <c r="C393" s="8" t="s">
        <v>48</v>
      </c>
      <c r="D393" s="8" t="s">
        <v>49</v>
      </c>
      <c r="E393" s="8" t="s">
        <v>50</v>
      </c>
      <c r="F393" s="8" t="s">
        <v>51</v>
      </c>
      <c r="G393" s="9">
        <v>0</v>
      </c>
      <c r="H393" s="9">
        <v>0</v>
      </c>
      <c r="I393" s="9">
        <v>0</v>
      </c>
      <c r="J393" s="12">
        <v>2016</v>
      </c>
      <c r="K393">
        <f t="shared" si="6"/>
        <v>0</v>
      </c>
    </row>
    <row r="394" spans="1:11" x14ac:dyDescent="0.25">
      <c r="A394" s="12">
        <v>8841</v>
      </c>
      <c r="B394" s="8" t="s">
        <v>47</v>
      </c>
      <c r="C394" s="8" t="s">
        <v>48</v>
      </c>
      <c r="D394" s="8" t="s">
        <v>49</v>
      </c>
      <c r="E394" s="8" t="s">
        <v>52</v>
      </c>
      <c r="F394" s="8" t="s">
        <v>51</v>
      </c>
      <c r="G394" s="9">
        <v>0</v>
      </c>
      <c r="H394" s="9">
        <v>0</v>
      </c>
      <c r="I394" s="9">
        <v>0</v>
      </c>
      <c r="J394" s="12">
        <v>2016</v>
      </c>
      <c r="K394">
        <f t="shared" si="6"/>
        <v>0</v>
      </c>
    </row>
    <row r="395" spans="1:11" x14ac:dyDescent="0.25">
      <c r="A395" s="12">
        <v>8843</v>
      </c>
      <c r="B395" s="8" t="s">
        <v>47</v>
      </c>
      <c r="C395" s="8" t="s">
        <v>54</v>
      </c>
      <c r="D395" s="8" t="s">
        <v>49</v>
      </c>
      <c r="E395" s="8" t="s">
        <v>50</v>
      </c>
      <c r="F395" s="8" t="s">
        <v>51</v>
      </c>
      <c r="G395" s="9">
        <v>0</v>
      </c>
      <c r="H395" s="9">
        <v>0</v>
      </c>
      <c r="I395" s="9">
        <v>0</v>
      </c>
      <c r="J395" s="12">
        <v>2016</v>
      </c>
      <c r="K395">
        <f t="shared" si="6"/>
        <v>0</v>
      </c>
    </row>
    <row r="396" spans="1:11" x14ac:dyDescent="0.25">
      <c r="A396" s="12">
        <v>8845</v>
      </c>
      <c r="B396" s="8" t="s">
        <v>47</v>
      </c>
      <c r="C396" s="8" t="s">
        <v>54</v>
      </c>
      <c r="D396" s="8" t="s">
        <v>49</v>
      </c>
      <c r="E396" s="8" t="s">
        <v>50</v>
      </c>
      <c r="F396" s="8" t="s">
        <v>51</v>
      </c>
      <c r="G396" s="9">
        <v>0</v>
      </c>
      <c r="H396" s="9">
        <v>0</v>
      </c>
      <c r="I396" s="9">
        <v>0</v>
      </c>
      <c r="J396" s="12">
        <v>2016</v>
      </c>
      <c r="K396">
        <f t="shared" si="6"/>
        <v>0</v>
      </c>
    </row>
    <row r="397" spans="1:11" x14ac:dyDescent="0.25">
      <c r="A397" s="12">
        <v>8846</v>
      </c>
      <c r="B397" s="8" t="s">
        <v>47</v>
      </c>
      <c r="C397" s="8" t="s">
        <v>54</v>
      </c>
      <c r="D397" s="8" t="s">
        <v>49</v>
      </c>
      <c r="E397" s="8" t="s">
        <v>50</v>
      </c>
      <c r="F397" s="8" t="s">
        <v>51</v>
      </c>
      <c r="G397" s="9">
        <v>0</v>
      </c>
      <c r="H397" s="9">
        <v>0</v>
      </c>
      <c r="I397" s="9">
        <v>0</v>
      </c>
      <c r="J397" s="12">
        <v>2016</v>
      </c>
      <c r="K397">
        <f t="shared" si="6"/>
        <v>0</v>
      </c>
    </row>
    <row r="398" spans="1:11" x14ac:dyDescent="0.25">
      <c r="A398" s="12">
        <v>8847</v>
      </c>
      <c r="B398" s="8" t="s">
        <v>47</v>
      </c>
      <c r="C398" s="8" t="s">
        <v>48</v>
      </c>
      <c r="D398" s="8" t="s">
        <v>49</v>
      </c>
      <c r="E398" s="8" t="s">
        <v>50</v>
      </c>
      <c r="F398" s="8" t="s">
        <v>51</v>
      </c>
      <c r="G398" s="9">
        <v>0</v>
      </c>
      <c r="H398" s="9">
        <v>0</v>
      </c>
      <c r="I398" s="9">
        <v>0</v>
      </c>
      <c r="J398" s="12">
        <v>2016</v>
      </c>
      <c r="K398">
        <f t="shared" si="6"/>
        <v>0</v>
      </c>
    </row>
    <row r="399" spans="1:11" x14ac:dyDescent="0.25">
      <c r="A399" s="12">
        <v>8848</v>
      </c>
      <c r="B399" s="8" t="s">
        <v>47</v>
      </c>
      <c r="C399" s="8" t="s">
        <v>48</v>
      </c>
      <c r="D399" s="8" t="s">
        <v>49</v>
      </c>
      <c r="E399" s="8" t="s">
        <v>50</v>
      </c>
      <c r="F399" s="8" t="s">
        <v>51</v>
      </c>
      <c r="G399" s="9">
        <v>0</v>
      </c>
      <c r="H399" s="9">
        <v>0</v>
      </c>
      <c r="I399" s="9">
        <v>0</v>
      </c>
      <c r="J399" s="12">
        <v>2016</v>
      </c>
      <c r="K399">
        <f t="shared" si="6"/>
        <v>0</v>
      </c>
    </row>
    <row r="400" spans="1:11" x14ac:dyDescent="0.25">
      <c r="A400" s="12">
        <v>8850</v>
      </c>
      <c r="B400" s="8" t="s">
        <v>47</v>
      </c>
      <c r="C400" s="8" t="s">
        <v>48</v>
      </c>
      <c r="D400" s="8" t="s">
        <v>49</v>
      </c>
      <c r="E400" s="8" t="s">
        <v>50</v>
      </c>
      <c r="F400" s="8" t="s">
        <v>51</v>
      </c>
      <c r="G400" s="9">
        <v>0</v>
      </c>
      <c r="H400" s="9">
        <v>0</v>
      </c>
      <c r="I400" s="9">
        <v>0</v>
      </c>
      <c r="J400" s="12">
        <v>2016</v>
      </c>
      <c r="K400">
        <f t="shared" si="6"/>
        <v>0</v>
      </c>
    </row>
    <row r="401" spans="1:11" x14ac:dyDescent="0.25">
      <c r="A401" s="12">
        <v>8851</v>
      </c>
      <c r="B401" s="8" t="s">
        <v>47</v>
      </c>
      <c r="C401" s="8" t="s">
        <v>48</v>
      </c>
      <c r="D401" s="8" t="s">
        <v>49</v>
      </c>
      <c r="E401" s="8" t="s">
        <v>50</v>
      </c>
      <c r="F401" s="8" t="s">
        <v>51</v>
      </c>
      <c r="G401" s="9">
        <v>0</v>
      </c>
      <c r="H401" s="9">
        <v>0</v>
      </c>
      <c r="I401" s="9">
        <v>0</v>
      </c>
      <c r="J401" s="12">
        <v>2016</v>
      </c>
      <c r="K401">
        <f t="shared" si="6"/>
        <v>0</v>
      </c>
    </row>
    <row r="402" spans="1:11" x14ac:dyDescent="0.25">
      <c r="A402" s="12">
        <v>8852</v>
      </c>
      <c r="B402" s="8" t="s">
        <v>47</v>
      </c>
      <c r="C402" s="8" t="s">
        <v>48</v>
      </c>
      <c r="D402" s="8" t="s">
        <v>49</v>
      </c>
      <c r="E402" s="8" t="s">
        <v>50</v>
      </c>
      <c r="F402" s="8" t="s">
        <v>51</v>
      </c>
      <c r="G402" s="9">
        <v>0</v>
      </c>
      <c r="H402" s="9">
        <v>0</v>
      </c>
      <c r="I402" s="9">
        <v>0</v>
      </c>
      <c r="J402" s="12">
        <v>2016</v>
      </c>
      <c r="K402">
        <f t="shared" si="6"/>
        <v>0</v>
      </c>
    </row>
    <row r="403" spans="1:11" x14ac:dyDescent="0.25">
      <c r="A403" s="12">
        <v>8852</v>
      </c>
      <c r="B403" s="8" t="s">
        <v>47</v>
      </c>
      <c r="C403" s="8" t="s">
        <v>48</v>
      </c>
      <c r="D403" s="8" t="s">
        <v>49</v>
      </c>
      <c r="E403" s="8" t="s">
        <v>52</v>
      </c>
      <c r="F403" s="8" t="s">
        <v>51</v>
      </c>
      <c r="G403" s="9">
        <v>0</v>
      </c>
      <c r="H403" s="9">
        <v>0</v>
      </c>
      <c r="I403" s="9">
        <v>0</v>
      </c>
      <c r="J403" s="12">
        <v>2016</v>
      </c>
      <c r="K403">
        <f t="shared" si="6"/>
        <v>0</v>
      </c>
    </row>
    <row r="404" spans="1:11" x14ac:dyDescent="0.25">
      <c r="A404" s="12">
        <v>8853</v>
      </c>
      <c r="B404" s="8" t="s">
        <v>47</v>
      </c>
      <c r="C404" s="8" t="s">
        <v>48</v>
      </c>
      <c r="D404" s="8" t="s">
        <v>49</v>
      </c>
      <c r="E404" s="8" t="s">
        <v>50</v>
      </c>
      <c r="F404" s="8" t="s">
        <v>51</v>
      </c>
      <c r="G404" s="9">
        <v>0</v>
      </c>
      <c r="H404" s="9">
        <v>0</v>
      </c>
      <c r="I404" s="9">
        <v>0</v>
      </c>
      <c r="J404" s="12">
        <v>2016</v>
      </c>
      <c r="K404">
        <f t="shared" si="6"/>
        <v>0</v>
      </c>
    </row>
    <row r="405" spans="1:11" x14ac:dyDescent="0.25">
      <c r="A405" s="12">
        <v>8857</v>
      </c>
      <c r="B405" s="8" t="s">
        <v>47</v>
      </c>
      <c r="C405" s="8" t="s">
        <v>54</v>
      </c>
      <c r="D405" s="8" t="s">
        <v>49</v>
      </c>
      <c r="E405" s="8" t="s">
        <v>50</v>
      </c>
      <c r="F405" s="8" t="s">
        <v>51</v>
      </c>
      <c r="G405" s="9">
        <v>0</v>
      </c>
      <c r="H405" s="9">
        <v>0</v>
      </c>
      <c r="I405" s="9">
        <v>0</v>
      </c>
      <c r="J405" s="12">
        <v>2016</v>
      </c>
      <c r="K405">
        <f t="shared" si="6"/>
        <v>0</v>
      </c>
    </row>
    <row r="406" spans="1:11" x14ac:dyDescent="0.25">
      <c r="A406" s="12">
        <v>8858</v>
      </c>
      <c r="B406" s="8" t="s">
        <v>47</v>
      </c>
      <c r="C406" s="8" t="s">
        <v>54</v>
      </c>
      <c r="D406" s="8" t="s">
        <v>49</v>
      </c>
      <c r="E406" s="8" t="s">
        <v>52</v>
      </c>
      <c r="F406" s="8" t="s">
        <v>51</v>
      </c>
      <c r="G406" s="9">
        <v>0</v>
      </c>
      <c r="H406" s="9">
        <v>0</v>
      </c>
      <c r="I406" s="9">
        <v>0</v>
      </c>
      <c r="J406" s="12">
        <v>2016</v>
      </c>
      <c r="K406">
        <f t="shared" si="6"/>
        <v>0</v>
      </c>
    </row>
    <row r="407" spans="1:11" x14ac:dyDescent="0.25">
      <c r="A407" s="12">
        <v>8865</v>
      </c>
      <c r="B407" s="8" t="s">
        <v>47</v>
      </c>
      <c r="C407" s="8" t="s">
        <v>48</v>
      </c>
      <c r="D407" s="8" t="s">
        <v>49</v>
      </c>
      <c r="E407" s="8" t="s">
        <v>50</v>
      </c>
      <c r="F407" s="8" t="s">
        <v>51</v>
      </c>
      <c r="G407" s="9">
        <v>0</v>
      </c>
      <c r="H407" s="9">
        <v>0</v>
      </c>
      <c r="I407" s="9">
        <v>0</v>
      </c>
      <c r="J407" s="12">
        <v>2016</v>
      </c>
      <c r="K407">
        <f t="shared" si="6"/>
        <v>0</v>
      </c>
    </row>
    <row r="408" spans="1:11" x14ac:dyDescent="0.25">
      <c r="A408" s="12">
        <v>8866</v>
      </c>
      <c r="B408" s="8" t="s">
        <v>47</v>
      </c>
      <c r="C408" s="8" t="s">
        <v>48</v>
      </c>
      <c r="D408" s="8" t="s">
        <v>49</v>
      </c>
      <c r="E408" s="8" t="s">
        <v>50</v>
      </c>
      <c r="F408" s="8" t="s">
        <v>51</v>
      </c>
      <c r="G408" s="9">
        <v>0</v>
      </c>
      <c r="H408" s="9">
        <v>0</v>
      </c>
      <c r="I408" s="9">
        <v>0</v>
      </c>
      <c r="J408" s="12">
        <v>2016</v>
      </c>
      <c r="K408">
        <f t="shared" si="6"/>
        <v>0</v>
      </c>
    </row>
    <row r="409" spans="1:11" x14ac:dyDescent="0.25">
      <c r="A409" s="12">
        <v>8866</v>
      </c>
      <c r="B409" s="8" t="s">
        <v>47</v>
      </c>
      <c r="C409" s="8" t="s">
        <v>48</v>
      </c>
      <c r="D409" s="8" t="s">
        <v>49</v>
      </c>
      <c r="E409" s="8" t="s">
        <v>52</v>
      </c>
      <c r="F409" s="8" t="s">
        <v>51</v>
      </c>
      <c r="G409" s="9">
        <v>0</v>
      </c>
      <c r="H409" s="9">
        <v>0</v>
      </c>
      <c r="I409" s="9">
        <v>0</v>
      </c>
      <c r="J409" s="12">
        <v>2016</v>
      </c>
      <c r="K409">
        <f t="shared" si="6"/>
        <v>0</v>
      </c>
    </row>
    <row r="410" spans="1:11" x14ac:dyDescent="0.25">
      <c r="A410" s="12">
        <v>8867</v>
      </c>
      <c r="B410" s="8" t="s">
        <v>47</v>
      </c>
      <c r="C410" s="8" t="s">
        <v>48</v>
      </c>
      <c r="D410" s="8" t="s">
        <v>49</v>
      </c>
      <c r="E410" s="8" t="s">
        <v>50</v>
      </c>
      <c r="F410" s="8" t="s">
        <v>51</v>
      </c>
      <c r="G410" s="9">
        <v>0</v>
      </c>
      <c r="H410" s="9">
        <v>0</v>
      </c>
      <c r="I410" s="9">
        <v>0</v>
      </c>
      <c r="J410" s="12">
        <v>2016</v>
      </c>
      <c r="K410">
        <f t="shared" si="6"/>
        <v>0</v>
      </c>
    </row>
    <row r="411" spans="1:11" x14ac:dyDescent="0.25">
      <c r="A411" s="12">
        <v>8867</v>
      </c>
      <c r="B411" s="8" t="s">
        <v>47</v>
      </c>
      <c r="C411" s="8" t="s">
        <v>48</v>
      </c>
      <c r="D411" s="8" t="s">
        <v>49</v>
      </c>
      <c r="E411" s="8" t="s">
        <v>52</v>
      </c>
      <c r="F411" s="8" t="s">
        <v>51</v>
      </c>
      <c r="G411" s="9">
        <v>0</v>
      </c>
      <c r="H411" s="9">
        <v>0</v>
      </c>
      <c r="I411" s="9">
        <v>0</v>
      </c>
      <c r="J411" s="12">
        <v>2016</v>
      </c>
      <c r="K411">
        <f t="shared" si="6"/>
        <v>0</v>
      </c>
    </row>
    <row r="412" spans="1:11" x14ac:dyDescent="0.25">
      <c r="A412" s="12">
        <v>8868</v>
      </c>
      <c r="B412" s="8" t="s">
        <v>47</v>
      </c>
      <c r="C412" s="8" t="s">
        <v>48</v>
      </c>
      <c r="D412" s="8" t="s">
        <v>49</v>
      </c>
      <c r="E412" s="8" t="s">
        <v>50</v>
      </c>
      <c r="F412" s="8" t="s">
        <v>51</v>
      </c>
      <c r="G412" s="9">
        <v>0</v>
      </c>
      <c r="H412" s="9">
        <v>0</v>
      </c>
      <c r="I412" s="9">
        <v>0</v>
      </c>
      <c r="J412" s="12">
        <v>2016</v>
      </c>
      <c r="K412">
        <f t="shared" si="6"/>
        <v>0</v>
      </c>
    </row>
    <row r="413" spans="1:11" x14ac:dyDescent="0.25">
      <c r="A413" s="12">
        <v>8899</v>
      </c>
      <c r="B413" s="8" t="s">
        <v>47</v>
      </c>
      <c r="C413" s="8" t="s">
        <v>48</v>
      </c>
      <c r="D413" s="8" t="s">
        <v>49</v>
      </c>
      <c r="E413" s="8" t="s">
        <v>50</v>
      </c>
      <c r="F413" s="8" t="s">
        <v>51</v>
      </c>
      <c r="G413" s="9">
        <v>0</v>
      </c>
      <c r="H413" s="9">
        <v>0</v>
      </c>
      <c r="I413" s="9">
        <v>0</v>
      </c>
      <c r="J413" s="12">
        <v>2016</v>
      </c>
      <c r="K413">
        <f t="shared" si="6"/>
        <v>0</v>
      </c>
    </row>
    <row r="414" spans="1:11" x14ac:dyDescent="0.25">
      <c r="A414" s="12">
        <v>8899</v>
      </c>
      <c r="B414" s="8" t="s">
        <v>47</v>
      </c>
      <c r="C414" s="8" t="s">
        <v>48</v>
      </c>
      <c r="D414" s="8" t="s">
        <v>49</v>
      </c>
      <c r="E414" s="8" t="s">
        <v>52</v>
      </c>
      <c r="F414" s="8" t="s">
        <v>51</v>
      </c>
      <c r="G414" s="9">
        <v>0</v>
      </c>
      <c r="H414" s="9">
        <v>0</v>
      </c>
      <c r="I414" s="9">
        <v>0</v>
      </c>
      <c r="J414" s="12">
        <v>2016</v>
      </c>
      <c r="K414">
        <f t="shared" si="6"/>
        <v>0</v>
      </c>
    </row>
    <row r="415" spans="1:11" x14ac:dyDescent="0.25">
      <c r="A415" s="12">
        <v>10017</v>
      </c>
      <c r="B415" s="8" t="s">
        <v>56</v>
      </c>
      <c r="C415" s="8" t="s">
        <v>61</v>
      </c>
      <c r="D415" s="8" t="s">
        <v>49</v>
      </c>
      <c r="E415" s="8" t="s">
        <v>50</v>
      </c>
      <c r="F415" s="8" t="s">
        <v>51</v>
      </c>
      <c r="G415" s="9">
        <v>667350</v>
      </c>
      <c r="H415" s="9">
        <v>108388</v>
      </c>
      <c r="I415" s="9">
        <v>22500.857</v>
      </c>
      <c r="J415" s="12">
        <v>2016</v>
      </c>
      <c r="K415">
        <f t="shared" si="6"/>
        <v>0</v>
      </c>
    </row>
    <row r="416" spans="1:11" x14ac:dyDescent="0.25">
      <c r="A416" s="12">
        <v>10025</v>
      </c>
      <c r="B416" s="8" t="s">
        <v>56</v>
      </c>
      <c r="C416" s="8" t="s">
        <v>61</v>
      </c>
      <c r="D416" s="8" t="s">
        <v>49</v>
      </c>
      <c r="E416" s="8" t="s">
        <v>50</v>
      </c>
      <c r="F416" s="8" t="s">
        <v>51</v>
      </c>
      <c r="G416" s="9">
        <v>7248198</v>
      </c>
      <c r="H416" s="9">
        <v>1795545</v>
      </c>
      <c r="I416" s="9">
        <v>333021.03000000003</v>
      </c>
      <c r="J416" s="12">
        <v>2016</v>
      </c>
      <c r="K416">
        <f t="shared" si="6"/>
        <v>0</v>
      </c>
    </row>
    <row r="417" spans="1:11" x14ac:dyDescent="0.25">
      <c r="A417" s="12">
        <v>10043</v>
      </c>
      <c r="B417" s="8" t="s">
        <v>56</v>
      </c>
      <c r="C417" s="8" t="s">
        <v>60</v>
      </c>
      <c r="D417" s="8" t="s">
        <v>49</v>
      </c>
      <c r="E417" s="8" t="s">
        <v>50</v>
      </c>
      <c r="F417" s="8" t="s">
        <v>51</v>
      </c>
      <c r="G417" s="9">
        <v>6689245</v>
      </c>
      <c r="H417" s="9">
        <v>5860270</v>
      </c>
      <c r="I417" s="9">
        <v>540236.51</v>
      </c>
      <c r="J417" s="12">
        <v>2016</v>
      </c>
      <c r="K417">
        <f t="shared" si="6"/>
        <v>0</v>
      </c>
    </row>
    <row r="418" spans="1:11" x14ac:dyDescent="0.25">
      <c r="A418" s="12">
        <v>10075</v>
      </c>
      <c r="B418" s="8" t="s">
        <v>47</v>
      </c>
      <c r="C418" s="8" t="s">
        <v>48</v>
      </c>
      <c r="D418" s="8" t="s">
        <v>49</v>
      </c>
      <c r="E418" s="8" t="s">
        <v>50</v>
      </c>
      <c r="F418" s="8" t="s">
        <v>51</v>
      </c>
      <c r="G418" s="9">
        <v>0</v>
      </c>
      <c r="H418" s="9">
        <v>0</v>
      </c>
      <c r="I418" s="9">
        <v>0</v>
      </c>
      <c r="J418" s="12">
        <v>2016</v>
      </c>
      <c r="K418">
        <f t="shared" si="6"/>
        <v>0</v>
      </c>
    </row>
    <row r="419" spans="1:11" x14ac:dyDescent="0.25">
      <c r="A419" s="12">
        <v>10075</v>
      </c>
      <c r="B419" s="8" t="s">
        <v>47</v>
      </c>
      <c r="C419" s="8" t="s">
        <v>48</v>
      </c>
      <c r="D419" s="8" t="s">
        <v>49</v>
      </c>
      <c r="E419" s="8" t="s">
        <v>52</v>
      </c>
      <c r="F419" s="8" t="s">
        <v>51</v>
      </c>
      <c r="G419" s="9">
        <v>5918200</v>
      </c>
      <c r="H419" s="9">
        <v>5918200</v>
      </c>
      <c r="I419" s="9">
        <v>512168.54</v>
      </c>
      <c r="J419" s="12">
        <v>2016</v>
      </c>
      <c r="K419">
        <f t="shared" si="6"/>
        <v>0</v>
      </c>
    </row>
    <row r="420" spans="1:11" x14ac:dyDescent="0.25">
      <c r="A420" s="12">
        <v>10151</v>
      </c>
      <c r="B420" s="8" t="s">
        <v>47</v>
      </c>
      <c r="C420" s="8" t="s">
        <v>54</v>
      </c>
      <c r="D420" s="8" t="s">
        <v>49</v>
      </c>
      <c r="E420" s="8" t="s">
        <v>50</v>
      </c>
      <c r="F420" s="8" t="s">
        <v>51</v>
      </c>
      <c r="G420" s="9">
        <v>0</v>
      </c>
      <c r="H420" s="9">
        <v>0</v>
      </c>
      <c r="I420" s="9">
        <v>0</v>
      </c>
      <c r="J420" s="12">
        <v>2016</v>
      </c>
      <c r="K420">
        <f t="shared" si="6"/>
        <v>0</v>
      </c>
    </row>
    <row r="421" spans="1:11" x14ac:dyDescent="0.25">
      <c r="A421" s="12">
        <v>10186</v>
      </c>
      <c r="B421" s="8" t="s">
        <v>56</v>
      </c>
      <c r="C421" s="8" t="s">
        <v>61</v>
      </c>
      <c r="D421" s="8" t="s">
        <v>49</v>
      </c>
      <c r="E421" s="8" t="s">
        <v>50</v>
      </c>
      <c r="F421" s="8" t="s">
        <v>51</v>
      </c>
      <c r="G421" s="9">
        <v>0</v>
      </c>
      <c r="H421" s="9">
        <v>0</v>
      </c>
      <c r="I421" s="9">
        <v>0</v>
      </c>
      <c r="J421" s="12">
        <v>2016</v>
      </c>
      <c r="K421">
        <f t="shared" si="6"/>
        <v>0</v>
      </c>
    </row>
    <row r="422" spans="1:11" x14ac:dyDescent="0.25">
      <c r="A422" s="12">
        <v>10208</v>
      </c>
      <c r="B422" s="8" t="s">
        <v>56</v>
      </c>
      <c r="C422" s="8" t="s">
        <v>61</v>
      </c>
      <c r="D422" s="8" t="s">
        <v>49</v>
      </c>
      <c r="E422" s="8" t="s">
        <v>50</v>
      </c>
      <c r="F422" s="8" t="s">
        <v>51</v>
      </c>
      <c r="G422" s="9">
        <v>329952</v>
      </c>
      <c r="H422" s="9">
        <v>158149</v>
      </c>
      <c r="I422" s="9">
        <v>11474.107</v>
      </c>
      <c r="J422" s="12">
        <v>2016</v>
      </c>
      <c r="K422">
        <f t="shared" si="6"/>
        <v>0</v>
      </c>
    </row>
    <row r="423" spans="1:11" x14ac:dyDescent="0.25">
      <c r="A423" s="12">
        <v>10234</v>
      </c>
      <c r="B423" s="8" t="s">
        <v>56</v>
      </c>
      <c r="C423" s="8" t="s">
        <v>61</v>
      </c>
      <c r="D423" s="8" t="s">
        <v>49</v>
      </c>
      <c r="E423" s="8" t="s">
        <v>50</v>
      </c>
      <c r="F423" s="8" t="s">
        <v>51</v>
      </c>
      <c r="G423" s="9">
        <v>875939</v>
      </c>
      <c r="H423" s="9">
        <v>258326</v>
      </c>
      <c r="I423" s="9">
        <v>46666.915000000001</v>
      </c>
      <c r="J423" s="12">
        <v>2016</v>
      </c>
      <c r="K423">
        <f t="shared" si="6"/>
        <v>0</v>
      </c>
    </row>
    <row r="424" spans="1:11" x14ac:dyDescent="0.25">
      <c r="A424" s="12">
        <v>10234</v>
      </c>
      <c r="B424" s="8" t="s">
        <v>56</v>
      </c>
      <c r="C424" s="8" t="s">
        <v>61</v>
      </c>
      <c r="D424" s="8" t="s">
        <v>49</v>
      </c>
      <c r="E424" s="8" t="s">
        <v>52</v>
      </c>
      <c r="F424" s="8" t="s">
        <v>51</v>
      </c>
      <c r="G424" s="9">
        <v>2540445</v>
      </c>
      <c r="H424" s="9">
        <v>709608</v>
      </c>
      <c r="I424" s="9">
        <v>128191.46</v>
      </c>
      <c r="J424" s="12">
        <v>2016</v>
      </c>
      <c r="K424">
        <f t="shared" si="6"/>
        <v>0</v>
      </c>
    </row>
    <row r="425" spans="1:11" x14ac:dyDescent="0.25">
      <c r="A425" s="12">
        <v>10244</v>
      </c>
      <c r="B425" s="8" t="s">
        <v>56</v>
      </c>
      <c r="C425" s="8" t="s">
        <v>61</v>
      </c>
      <c r="D425" s="8" t="s">
        <v>49</v>
      </c>
      <c r="E425" s="8" t="s">
        <v>50</v>
      </c>
      <c r="F425" s="8" t="s">
        <v>51</v>
      </c>
      <c r="G425" s="9">
        <v>3459129</v>
      </c>
      <c r="H425" s="9">
        <v>635128</v>
      </c>
      <c r="I425" s="9">
        <v>99855.9</v>
      </c>
      <c r="J425" s="12">
        <v>2016</v>
      </c>
      <c r="K425">
        <f t="shared" si="6"/>
        <v>0</v>
      </c>
    </row>
    <row r="426" spans="1:11" x14ac:dyDescent="0.25">
      <c r="A426" s="12">
        <v>10328</v>
      </c>
      <c r="B426" s="8" t="s">
        <v>56</v>
      </c>
      <c r="C426" s="8" t="s">
        <v>57</v>
      </c>
      <c r="D426" s="8" t="s">
        <v>49</v>
      </c>
      <c r="E426" s="8" t="s">
        <v>50</v>
      </c>
      <c r="F426" s="8" t="s">
        <v>51</v>
      </c>
      <c r="G426" s="9">
        <v>334308</v>
      </c>
      <c r="H426" s="9">
        <v>87720</v>
      </c>
      <c r="I426" s="9">
        <v>15393.704</v>
      </c>
      <c r="J426" s="12">
        <v>2016</v>
      </c>
      <c r="K426">
        <f t="shared" si="6"/>
        <v>0</v>
      </c>
    </row>
    <row r="427" spans="1:11" x14ac:dyDescent="0.25">
      <c r="A427" s="12">
        <v>10360</v>
      </c>
      <c r="B427" s="8" t="s">
        <v>56</v>
      </c>
      <c r="C427" s="8" t="s">
        <v>61</v>
      </c>
      <c r="D427" s="8" t="s">
        <v>49</v>
      </c>
      <c r="E427" s="8" t="s">
        <v>50</v>
      </c>
      <c r="F427" s="8" t="s">
        <v>51</v>
      </c>
      <c r="G427" s="9">
        <v>2100967</v>
      </c>
      <c r="H427" s="9">
        <v>443541</v>
      </c>
      <c r="I427" s="9">
        <v>76092.684999999998</v>
      </c>
      <c r="J427" s="12">
        <v>2016</v>
      </c>
      <c r="K427">
        <f t="shared" si="6"/>
        <v>0</v>
      </c>
    </row>
    <row r="428" spans="1:11" x14ac:dyDescent="0.25">
      <c r="A428" s="12">
        <v>10360</v>
      </c>
      <c r="B428" s="8" t="s">
        <v>56</v>
      </c>
      <c r="C428" s="8" t="s">
        <v>61</v>
      </c>
      <c r="D428" s="8" t="s">
        <v>49</v>
      </c>
      <c r="E428" s="8" t="s">
        <v>52</v>
      </c>
      <c r="F428" s="8" t="s">
        <v>51</v>
      </c>
      <c r="G428" s="9">
        <v>0</v>
      </c>
      <c r="H428" s="9">
        <v>0</v>
      </c>
      <c r="I428" s="9">
        <v>0</v>
      </c>
      <c r="J428" s="12">
        <v>2016</v>
      </c>
      <c r="K428">
        <f t="shared" si="6"/>
        <v>0</v>
      </c>
    </row>
    <row r="429" spans="1:11" x14ac:dyDescent="0.25">
      <c r="A429" s="12">
        <v>10361</v>
      </c>
      <c r="B429" s="8" t="s">
        <v>56</v>
      </c>
      <c r="C429" s="8" t="s">
        <v>61</v>
      </c>
      <c r="D429" s="8" t="s">
        <v>49</v>
      </c>
      <c r="E429" s="8" t="s">
        <v>50</v>
      </c>
      <c r="F429" s="8" t="s">
        <v>51</v>
      </c>
      <c r="G429" s="9">
        <v>897321</v>
      </c>
      <c r="H429" s="9">
        <v>199775</v>
      </c>
      <c r="I429" s="9">
        <v>27403.903999999999</v>
      </c>
      <c r="J429" s="12">
        <v>2016</v>
      </c>
      <c r="K429">
        <f t="shared" si="6"/>
        <v>0</v>
      </c>
    </row>
    <row r="430" spans="1:11" x14ac:dyDescent="0.25">
      <c r="A430" s="12">
        <v>10464</v>
      </c>
      <c r="B430" s="8" t="s">
        <v>47</v>
      </c>
      <c r="C430" s="8" t="s">
        <v>54</v>
      </c>
      <c r="D430" s="8" t="s">
        <v>49</v>
      </c>
      <c r="E430" s="8" t="s">
        <v>50</v>
      </c>
      <c r="F430" s="8" t="s">
        <v>51</v>
      </c>
      <c r="G430" s="9">
        <v>0</v>
      </c>
      <c r="H430" s="9">
        <v>0</v>
      </c>
      <c r="I430" s="9">
        <v>0</v>
      </c>
      <c r="J430" s="12">
        <v>2016</v>
      </c>
      <c r="K430">
        <f t="shared" si="6"/>
        <v>0</v>
      </c>
    </row>
    <row r="431" spans="1:11" x14ac:dyDescent="0.25">
      <c r="A431" s="12">
        <v>10477</v>
      </c>
      <c r="B431" s="8" t="s">
        <v>56</v>
      </c>
      <c r="C431" s="8" t="s">
        <v>61</v>
      </c>
      <c r="D431" s="8" t="s">
        <v>49</v>
      </c>
      <c r="E431" s="8" t="s">
        <v>52</v>
      </c>
      <c r="F431" s="8" t="s">
        <v>51</v>
      </c>
      <c r="G431" s="9">
        <v>2584570</v>
      </c>
      <c r="H431" s="9">
        <v>296560</v>
      </c>
      <c r="I431" s="9">
        <v>54669.690999999999</v>
      </c>
      <c r="J431" s="12">
        <v>2016</v>
      </c>
      <c r="K431">
        <f t="shared" si="6"/>
        <v>0</v>
      </c>
    </row>
    <row r="432" spans="1:11" x14ac:dyDescent="0.25">
      <c r="A432" s="12">
        <v>10495</v>
      </c>
      <c r="B432" s="8" t="s">
        <v>56</v>
      </c>
      <c r="C432" s="8" t="s">
        <v>60</v>
      </c>
      <c r="D432" s="8" t="s">
        <v>49</v>
      </c>
      <c r="E432" s="8" t="s">
        <v>50</v>
      </c>
      <c r="F432" s="8" t="s">
        <v>51</v>
      </c>
      <c r="G432" s="9">
        <v>1772830</v>
      </c>
      <c r="H432" s="9">
        <v>310886</v>
      </c>
      <c r="I432" s="9">
        <v>60311.705999999998</v>
      </c>
      <c r="J432" s="12">
        <v>2016</v>
      </c>
      <c r="K432">
        <f t="shared" si="6"/>
        <v>0</v>
      </c>
    </row>
    <row r="433" spans="1:11" x14ac:dyDescent="0.25">
      <c r="A433" s="12">
        <v>10566</v>
      </c>
      <c r="B433" s="8" t="s">
        <v>56</v>
      </c>
      <c r="C433" s="8" t="s">
        <v>60</v>
      </c>
      <c r="D433" s="8" t="s">
        <v>49</v>
      </c>
      <c r="E433" s="8" t="s">
        <v>50</v>
      </c>
      <c r="F433" s="8" t="s">
        <v>51</v>
      </c>
      <c r="G433" s="9">
        <v>9567001</v>
      </c>
      <c r="H433" s="9">
        <v>7390851</v>
      </c>
      <c r="I433" s="9">
        <v>683024.69</v>
      </c>
      <c r="J433" s="12">
        <v>2016</v>
      </c>
      <c r="K433">
        <f t="shared" si="6"/>
        <v>0</v>
      </c>
    </row>
    <row r="434" spans="1:11" x14ac:dyDescent="0.25">
      <c r="A434" s="12">
        <v>10671</v>
      </c>
      <c r="B434" s="8" t="s">
        <v>56</v>
      </c>
      <c r="C434" s="8" t="s">
        <v>60</v>
      </c>
      <c r="D434" s="8" t="s">
        <v>49</v>
      </c>
      <c r="E434" s="8" t="s">
        <v>50</v>
      </c>
      <c r="F434" s="8" t="s">
        <v>51</v>
      </c>
      <c r="G434" s="9">
        <v>11495450</v>
      </c>
      <c r="H434" s="9">
        <v>11472951</v>
      </c>
      <c r="I434" s="9">
        <v>972889.24</v>
      </c>
      <c r="J434" s="12">
        <v>2016</v>
      </c>
      <c r="K434">
        <f t="shared" si="6"/>
        <v>0</v>
      </c>
    </row>
    <row r="435" spans="1:11" x14ac:dyDescent="0.25">
      <c r="A435" s="12">
        <v>10671</v>
      </c>
      <c r="B435" s="8" t="s">
        <v>56</v>
      </c>
      <c r="C435" s="8" t="s">
        <v>60</v>
      </c>
      <c r="D435" s="8" t="s">
        <v>49</v>
      </c>
      <c r="E435" s="8" t="s">
        <v>52</v>
      </c>
      <c r="F435" s="8" t="s">
        <v>51</v>
      </c>
      <c r="G435" s="9">
        <v>10786329</v>
      </c>
      <c r="H435" s="9">
        <v>10769790</v>
      </c>
      <c r="I435" s="9">
        <v>915265.9</v>
      </c>
      <c r="J435" s="12">
        <v>2016</v>
      </c>
      <c r="K435">
        <f t="shared" si="6"/>
        <v>0</v>
      </c>
    </row>
    <row r="436" spans="1:11" x14ac:dyDescent="0.25">
      <c r="A436" s="12">
        <v>10672</v>
      </c>
      <c r="B436" s="8" t="s">
        <v>56</v>
      </c>
      <c r="C436" s="8" t="s">
        <v>60</v>
      </c>
      <c r="D436" s="8" t="s">
        <v>49</v>
      </c>
      <c r="E436" s="8" t="s">
        <v>50</v>
      </c>
      <c r="F436" s="8" t="s">
        <v>51</v>
      </c>
      <c r="G436" s="9">
        <v>1391100</v>
      </c>
      <c r="H436" s="9">
        <v>930870</v>
      </c>
      <c r="I436" s="9">
        <v>96828.899000000005</v>
      </c>
      <c r="J436" s="12">
        <v>2016</v>
      </c>
      <c r="K436">
        <f t="shared" si="6"/>
        <v>0</v>
      </c>
    </row>
    <row r="437" spans="1:11" x14ac:dyDescent="0.25">
      <c r="A437" s="12">
        <v>10673</v>
      </c>
      <c r="B437" s="8" t="s">
        <v>56</v>
      </c>
      <c r="C437" s="8" t="s">
        <v>60</v>
      </c>
      <c r="D437" s="8" t="s">
        <v>49</v>
      </c>
      <c r="E437" s="8" t="s">
        <v>50</v>
      </c>
      <c r="F437" s="8" t="s">
        <v>51</v>
      </c>
      <c r="G437" s="9">
        <v>10286125</v>
      </c>
      <c r="H437" s="9">
        <v>9658453</v>
      </c>
      <c r="I437" s="9">
        <v>948452.33</v>
      </c>
      <c r="J437" s="12">
        <v>2016</v>
      </c>
      <c r="K437">
        <f t="shared" si="6"/>
        <v>0</v>
      </c>
    </row>
    <row r="438" spans="1:11" x14ac:dyDescent="0.25">
      <c r="A438" s="12">
        <v>10673</v>
      </c>
      <c r="B438" s="8" t="s">
        <v>56</v>
      </c>
      <c r="C438" s="8" t="s">
        <v>60</v>
      </c>
      <c r="D438" s="8" t="s">
        <v>49</v>
      </c>
      <c r="E438" s="8" t="s">
        <v>52</v>
      </c>
      <c r="F438" s="8" t="s">
        <v>51</v>
      </c>
      <c r="G438" s="9">
        <v>5873663</v>
      </c>
      <c r="H438" s="9">
        <v>5534782</v>
      </c>
      <c r="I438" s="9">
        <v>543401.42000000004</v>
      </c>
      <c r="J438" s="12">
        <v>2016</v>
      </c>
      <c r="K438">
        <f t="shared" si="6"/>
        <v>0</v>
      </c>
    </row>
    <row r="439" spans="1:11" x14ac:dyDescent="0.25">
      <c r="A439" s="12">
        <v>10678</v>
      </c>
      <c r="B439" s="8" t="s">
        <v>56</v>
      </c>
      <c r="C439" s="8" t="s">
        <v>60</v>
      </c>
      <c r="D439" s="8" t="s">
        <v>49</v>
      </c>
      <c r="E439" s="8" t="s">
        <v>50</v>
      </c>
      <c r="F439" s="8" t="s">
        <v>51</v>
      </c>
      <c r="G439" s="9">
        <v>11578360</v>
      </c>
      <c r="H439" s="9">
        <v>10650664</v>
      </c>
      <c r="I439" s="9">
        <v>981003.23</v>
      </c>
      <c r="J439" s="12">
        <v>2016</v>
      </c>
      <c r="K439">
        <f t="shared" si="6"/>
        <v>0</v>
      </c>
    </row>
    <row r="440" spans="1:11" x14ac:dyDescent="0.25">
      <c r="A440" s="12">
        <v>10684</v>
      </c>
      <c r="B440" s="8" t="s">
        <v>56</v>
      </c>
      <c r="C440" s="8" t="s">
        <v>61</v>
      </c>
      <c r="D440" s="8" t="s">
        <v>49</v>
      </c>
      <c r="E440" s="8" t="s">
        <v>50</v>
      </c>
      <c r="F440" s="8" t="s">
        <v>51</v>
      </c>
      <c r="G440" s="9">
        <v>65072</v>
      </c>
      <c r="H440" s="9">
        <v>7398</v>
      </c>
      <c r="I440" s="9">
        <v>1405.2850000000001</v>
      </c>
      <c r="J440" s="12">
        <v>2016</v>
      </c>
      <c r="K440">
        <f t="shared" si="6"/>
        <v>0</v>
      </c>
    </row>
    <row r="441" spans="1:11" x14ac:dyDescent="0.25">
      <c r="A441" s="12">
        <v>10684</v>
      </c>
      <c r="B441" s="8" t="s">
        <v>56</v>
      </c>
      <c r="C441" s="8" t="s">
        <v>61</v>
      </c>
      <c r="D441" s="8" t="s">
        <v>49</v>
      </c>
      <c r="E441" s="8" t="s">
        <v>59</v>
      </c>
      <c r="F441" s="8" t="s">
        <v>51</v>
      </c>
      <c r="G441" s="9">
        <v>15016829</v>
      </c>
      <c r="H441" s="9">
        <v>1662137</v>
      </c>
      <c r="I441" s="9">
        <v>317470.53000000003</v>
      </c>
      <c r="J441" s="12">
        <v>2016</v>
      </c>
      <c r="K441">
        <f t="shared" si="6"/>
        <v>0</v>
      </c>
    </row>
    <row r="442" spans="1:11" x14ac:dyDescent="0.25">
      <c r="A442" s="12">
        <v>10686</v>
      </c>
      <c r="B442" s="8" t="s">
        <v>56</v>
      </c>
      <c r="C442" s="8" t="s">
        <v>48</v>
      </c>
      <c r="D442" s="8" t="s">
        <v>49</v>
      </c>
      <c r="E442" s="8" t="s">
        <v>52</v>
      </c>
      <c r="F442" s="8" t="s">
        <v>51</v>
      </c>
      <c r="G442" s="9">
        <v>766419</v>
      </c>
      <c r="H442" s="9">
        <v>351073</v>
      </c>
      <c r="I442" s="9">
        <v>26639.415000000001</v>
      </c>
      <c r="J442" s="12">
        <v>2016</v>
      </c>
      <c r="K442">
        <f t="shared" si="6"/>
        <v>0</v>
      </c>
    </row>
    <row r="443" spans="1:11" x14ac:dyDescent="0.25">
      <c r="A443" s="12">
        <v>10699</v>
      </c>
      <c r="B443" s="8" t="s">
        <v>56</v>
      </c>
      <c r="C443" s="8" t="s">
        <v>61</v>
      </c>
      <c r="D443" s="8" t="s">
        <v>49</v>
      </c>
      <c r="E443" s="8" t="s">
        <v>50</v>
      </c>
      <c r="F443" s="8" t="s">
        <v>51</v>
      </c>
      <c r="G443" s="9">
        <v>2034938</v>
      </c>
      <c r="H443" s="9">
        <v>250058</v>
      </c>
      <c r="I443" s="9">
        <v>27318.241999999998</v>
      </c>
      <c r="J443" s="12">
        <v>2016</v>
      </c>
      <c r="K443">
        <f t="shared" si="6"/>
        <v>0</v>
      </c>
    </row>
    <row r="444" spans="1:11" x14ac:dyDescent="0.25">
      <c r="A444" s="12">
        <v>10771</v>
      </c>
      <c r="B444" s="8" t="s">
        <v>47</v>
      </c>
      <c r="C444" s="8" t="s">
        <v>48</v>
      </c>
      <c r="D444" s="8" t="s">
        <v>49</v>
      </c>
      <c r="E444" s="8" t="s">
        <v>50</v>
      </c>
      <c r="F444" s="8" t="s">
        <v>51</v>
      </c>
      <c r="G444" s="9">
        <v>0</v>
      </c>
      <c r="H444" s="9">
        <v>0</v>
      </c>
      <c r="I444" s="9">
        <v>0</v>
      </c>
      <c r="J444" s="12">
        <v>2016</v>
      </c>
      <c r="K444">
        <f t="shared" si="6"/>
        <v>0</v>
      </c>
    </row>
    <row r="445" spans="1:11" x14ac:dyDescent="0.25">
      <c r="A445" s="12">
        <v>10773</v>
      </c>
      <c r="B445" s="8" t="s">
        <v>47</v>
      </c>
      <c r="C445" s="8" t="s">
        <v>48</v>
      </c>
      <c r="D445" s="8" t="s">
        <v>49</v>
      </c>
      <c r="E445" s="8" t="s">
        <v>50</v>
      </c>
      <c r="F445" s="8" t="s">
        <v>51</v>
      </c>
      <c r="G445" s="9">
        <v>0</v>
      </c>
      <c r="H445" s="9">
        <v>0</v>
      </c>
      <c r="I445" s="9">
        <v>0</v>
      </c>
      <c r="J445" s="12">
        <v>2016</v>
      </c>
      <c r="K445">
        <f t="shared" si="6"/>
        <v>0</v>
      </c>
    </row>
    <row r="446" spans="1:11" x14ac:dyDescent="0.25">
      <c r="A446" s="12">
        <v>10774</v>
      </c>
      <c r="B446" s="8" t="s">
        <v>56</v>
      </c>
      <c r="C446" s="8" t="s">
        <v>48</v>
      </c>
      <c r="D446" s="8" t="s">
        <v>49</v>
      </c>
      <c r="E446" s="8" t="s">
        <v>50</v>
      </c>
      <c r="F446" s="8" t="s">
        <v>51</v>
      </c>
      <c r="G446" s="9">
        <v>0</v>
      </c>
      <c r="H446" s="9">
        <v>0</v>
      </c>
      <c r="I446" s="9">
        <v>0</v>
      </c>
      <c r="J446" s="12">
        <v>2016</v>
      </c>
      <c r="K446">
        <f t="shared" si="6"/>
        <v>0</v>
      </c>
    </row>
    <row r="447" spans="1:11" x14ac:dyDescent="0.25">
      <c r="A447" s="12">
        <v>10864</v>
      </c>
      <c r="B447" s="8" t="s">
        <v>56</v>
      </c>
      <c r="C447" s="8" t="s">
        <v>61</v>
      </c>
      <c r="D447" s="8" t="s">
        <v>49</v>
      </c>
      <c r="E447" s="8" t="s">
        <v>50</v>
      </c>
      <c r="F447" s="8" t="s">
        <v>51</v>
      </c>
      <c r="G447" s="9">
        <v>7825044</v>
      </c>
      <c r="H447" s="9">
        <v>1846139</v>
      </c>
      <c r="I447" s="9">
        <v>297504</v>
      </c>
      <c r="J447" s="12">
        <v>2016</v>
      </c>
      <c r="K447">
        <f t="shared" si="6"/>
        <v>0</v>
      </c>
    </row>
    <row r="448" spans="1:11" x14ac:dyDescent="0.25">
      <c r="A448" s="12">
        <v>10864</v>
      </c>
      <c r="B448" s="8" t="s">
        <v>56</v>
      </c>
      <c r="C448" s="8" t="s">
        <v>61</v>
      </c>
      <c r="D448" s="8" t="s">
        <v>49</v>
      </c>
      <c r="E448" s="8" t="s">
        <v>52</v>
      </c>
      <c r="F448" s="8" t="s">
        <v>51</v>
      </c>
      <c r="G448" s="9">
        <v>15173064</v>
      </c>
      <c r="H448" s="9">
        <v>3597162</v>
      </c>
      <c r="I448" s="9">
        <v>579194.35</v>
      </c>
      <c r="J448" s="12">
        <v>2016</v>
      </c>
      <c r="K448">
        <f t="shared" si="6"/>
        <v>0</v>
      </c>
    </row>
    <row r="449" spans="1:11" x14ac:dyDescent="0.25">
      <c r="A449" s="12">
        <v>10865</v>
      </c>
      <c r="B449" s="8" t="s">
        <v>56</v>
      </c>
      <c r="C449" s="8" t="s">
        <v>61</v>
      </c>
      <c r="D449" s="8" t="s">
        <v>49</v>
      </c>
      <c r="E449" s="8" t="s">
        <v>50</v>
      </c>
      <c r="F449" s="8" t="s">
        <v>51</v>
      </c>
      <c r="G449" s="9">
        <v>23971736</v>
      </c>
      <c r="H449" s="9">
        <v>5720974</v>
      </c>
      <c r="I449" s="9">
        <v>718851.82</v>
      </c>
      <c r="J449" s="12">
        <v>2016</v>
      </c>
      <c r="K449">
        <f t="shared" si="6"/>
        <v>0</v>
      </c>
    </row>
    <row r="450" spans="1:11" x14ac:dyDescent="0.25">
      <c r="A450" s="12">
        <v>10865</v>
      </c>
      <c r="B450" s="8" t="s">
        <v>56</v>
      </c>
      <c r="C450" s="8" t="s">
        <v>61</v>
      </c>
      <c r="D450" s="8" t="s">
        <v>49</v>
      </c>
      <c r="E450" s="8" t="s">
        <v>52</v>
      </c>
      <c r="F450" s="8" t="s">
        <v>51</v>
      </c>
      <c r="G450" s="9">
        <v>10798078</v>
      </c>
      <c r="H450" s="9">
        <v>2588412</v>
      </c>
      <c r="I450" s="9">
        <v>325120.53999999998</v>
      </c>
      <c r="J450" s="12">
        <v>2016</v>
      </c>
      <c r="K450">
        <f t="shared" si="6"/>
        <v>0</v>
      </c>
    </row>
    <row r="451" spans="1:11" x14ac:dyDescent="0.25">
      <c r="A451" s="12">
        <v>50088</v>
      </c>
      <c r="B451" s="8" t="s">
        <v>56</v>
      </c>
      <c r="C451" s="8" t="s">
        <v>57</v>
      </c>
      <c r="D451" s="8" t="s">
        <v>49</v>
      </c>
      <c r="E451" s="8" t="s">
        <v>50</v>
      </c>
      <c r="F451" s="8" t="s">
        <v>51</v>
      </c>
      <c r="G451" s="9">
        <v>402057</v>
      </c>
      <c r="H451" s="9">
        <v>50936</v>
      </c>
      <c r="I451" s="9">
        <v>7409.91</v>
      </c>
      <c r="J451" s="12">
        <v>2016</v>
      </c>
      <c r="K451">
        <f t="shared" ref="K451:K514" si="7">IF(E451="LIG",1,0)</f>
        <v>0</v>
      </c>
    </row>
    <row r="452" spans="1:11" x14ac:dyDescent="0.25">
      <c r="A452" s="12">
        <v>50184</v>
      </c>
      <c r="B452" s="8" t="s">
        <v>56</v>
      </c>
      <c r="C452" s="8" t="s">
        <v>61</v>
      </c>
      <c r="D452" s="8" t="s">
        <v>49</v>
      </c>
      <c r="E452" s="8" t="s">
        <v>50</v>
      </c>
      <c r="F452" s="8" t="s">
        <v>51</v>
      </c>
      <c r="G452" s="9">
        <v>0</v>
      </c>
      <c r="H452" s="9">
        <v>0</v>
      </c>
      <c r="I452" s="9">
        <v>0</v>
      </c>
      <c r="J452" s="12">
        <v>2016</v>
      </c>
      <c r="K452">
        <f t="shared" si="7"/>
        <v>0</v>
      </c>
    </row>
    <row r="453" spans="1:11" x14ac:dyDescent="0.25">
      <c r="A453" s="12">
        <v>50187</v>
      </c>
      <c r="B453" s="8" t="s">
        <v>56</v>
      </c>
      <c r="C453" s="8" t="s">
        <v>61</v>
      </c>
      <c r="D453" s="8" t="s">
        <v>49</v>
      </c>
      <c r="E453" s="8" t="s">
        <v>52</v>
      </c>
      <c r="F453" s="8" t="s">
        <v>51</v>
      </c>
      <c r="G453" s="9">
        <v>1809142</v>
      </c>
      <c r="H453" s="9">
        <v>160211</v>
      </c>
      <c r="I453" s="9">
        <v>32999.188999999998</v>
      </c>
      <c r="J453" s="12">
        <v>2016</v>
      </c>
      <c r="K453">
        <f t="shared" si="7"/>
        <v>0</v>
      </c>
    </row>
    <row r="454" spans="1:11" x14ac:dyDescent="0.25">
      <c r="A454" s="12">
        <v>50189</v>
      </c>
      <c r="B454" s="8" t="s">
        <v>56</v>
      </c>
      <c r="C454" s="8" t="s">
        <v>61</v>
      </c>
      <c r="D454" s="8" t="s">
        <v>49</v>
      </c>
      <c r="E454" s="8" t="s">
        <v>55</v>
      </c>
      <c r="F454" s="8" t="s">
        <v>51</v>
      </c>
      <c r="G454" s="9">
        <v>0</v>
      </c>
      <c r="H454" s="9">
        <v>0</v>
      </c>
      <c r="I454" s="9">
        <v>0</v>
      </c>
      <c r="J454" s="12">
        <v>2016</v>
      </c>
      <c r="K454">
        <f t="shared" si="7"/>
        <v>0</v>
      </c>
    </row>
    <row r="455" spans="1:11" x14ac:dyDescent="0.25">
      <c r="A455" s="12">
        <v>50189</v>
      </c>
      <c r="B455" s="8" t="s">
        <v>56</v>
      </c>
      <c r="C455" s="8" t="s">
        <v>61</v>
      </c>
      <c r="D455" s="8" t="s">
        <v>49</v>
      </c>
      <c r="E455" s="8" t="s">
        <v>50</v>
      </c>
      <c r="F455" s="8" t="s">
        <v>51</v>
      </c>
      <c r="G455" s="9">
        <v>0</v>
      </c>
      <c r="H455" s="9">
        <v>0</v>
      </c>
      <c r="I455" s="9">
        <v>0</v>
      </c>
      <c r="J455" s="12">
        <v>2016</v>
      </c>
      <c r="K455">
        <f t="shared" si="7"/>
        <v>0</v>
      </c>
    </row>
    <row r="456" spans="1:11" x14ac:dyDescent="0.25">
      <c r="A456" s="12">
        <v>50191</v>
      </c>
      <c r="B456" s="8" t="s">
        <v>56</v>
      </c>
      <c r="C456" s="8" t="s">
        <v>61</v>
      </c>
      <c r="D456" s="8" t="s">
        <v>49</v>
      </c>
      <c r="E456" s="8" t="s">
        <v>55</v>
      </c>
      <c r="F456" s="8" t="s">
        <v>51</v>
      </c>
      <c r="G456" s="9">
        <v>0</v>
      </c>
      <c r="H456" s="9">
        <v>0</v>
      </c>
      <c r="I456" s="9">
        <v>0</v>
      </c>
      <c r="J456" s="12">
        <v>2016</v>
      </c>
      <c r="K456">
        <f t="shared" si="7"/>
        <v>0</v>
      </c>
    </row>
    <row r="457" spans="1:11" x14ac:dyDescent="0.25">
      <c r="A457" s="12">
        <v>50240</v>
      </c>
      <c r="B457" s="8" t="s">
        <v>56</v>
      </c>
      <c r="C457" s="8" t="s">
        <v>57</v>
      </c>
      <c r="D457" s="8" t="s">
        <v>49</v>
      </c>
      <c r="E457" s="8" t="s">
        <v>50</v>
      </c>
      <c r="F457" s="8" t="s">
        <v>51</v>
      </c>
      <c r="G457" s="9">
        <v>1017782</v>
      </c>
      <c r="H457" s="9">
        <v>230329</v>
      </c>
      <c r="I457" s="9">
        <v>37248.284</v>
      </c>
      <c r="J457" s="12">
        <v>2016</v>
      </c>
      <c r="K457">
        <f t="shared" si="7"/>
        <v>0</v>
      </c>
    </row>
    <row r="458" spans="1:11" x14ac:dyDescent="0.25">
      <c r="A458" s="12">
        <v>50250</v>
      </c>
      <c r="B458" s="8" t="s">
        <v>56</v>
      </c>
      <c r="C458" s="8" t="s">
        <v>61</v>
      </c>
      <c r="D458" s="8" t="s">
        <v>49</v>
      </c>
      <c r="E458" s="8" t="s">
        <v>50</v>
      </c>
      <c r="F458" s="8" t="s">
        <v>51</v>
      </c>
      <c r="G458" s="9">
        <v>762</v>
      </c>
      <c r="H458" s="9">
        <v>105</v>
      </c>
      <c r="I458" s="9">
        <v>20.757999999999999</v>
      </c>
      <c r="J458" s="12">
        <v>2016</v>
      </c>
      <c r="K458">
        <f t="shared" si="7"/>
        <v>0</v>
      </c>
    </row>
    <row r="459" spans="1:11" x14ac:dyDescent="0.25">
      <c r="A459" s="12">
        <v>50282</v>
      </c>
      <c r="B459" s="8" t="s">
        <v>56</v>
      </c>
      <c r="C459" s="8" t="s">
        <v>61</v>
      </c>
      <c r="D459" s="8" t="s">
        <v>49</v>
      </c>
      <c r="E459" s="8" t="s">
        <v>50</v>
      </c>
      <c r="F459" s="8" t="s">
        <v>51</v>
      </c>
      <c r="G459" s="9">
        <v>4934676</v>
      </c>
      <c r="H459" s="9">
        <v>452353</v>
      </c>
      <c r="I459" s="9">
        <v>74779.001000000004</v>
      </c>
      <c r="J459" s="12">
        <v>2016</v>
      </c>
      <c r="K459">
        <f t="shared" si="7"/>
        <v>0</v>
      </c>
    </row>
    <row r="460" spans="1:11" x14ac:dyDescent="0.25">
      <c r="A460" s="12">
        <v>50296</v>
      </c>
      <c r="B460" s="8" t="s">
        <v>56</v>
      </c>
      <c r="C460" s="8" t="s">
        <v>61</v>
      </c>
      <c r="D460" s="8" t="s">
        <v>49</v>
      </c>
      <c r="E460" s="8" t="s">
        <v>50</v>
      </c>
      <c r="F460" s="8" t="s">
        <v>51</v>
      </c>
      <c r="G460" s="9">
        <v>141134</v>
      </c>
      <c r="H460" s="9">
        <v>14806</v>
      </c>
      <c r="I460" s="9">
        <v>2796.0459999999998</v>
      </c>
      <c r="J460" s="12">
        <v>2016</v>
      </c>
      <c r="K460">
        <f t="shared" si="7"/>
        <v>0</v>
      </c>
    </row>
    <row r="461" spans="1:11" x14ac:dyDescent="0.25">
      <c r="A461" s="12">
        <v>50308</v>
      </c>
      <c r="B461" s="8" t="s">
        <v>56</v>
      </c>
      <c r="C461" s="8" t="s">
        <v>48</v>
      </c>
      <c r="D461" s="8" t="s">
        <v>49</v>
      </c>
      <c r="E461" s="8" t="s">
        <v>52</v>
      </c>
      <c r="F461" s="8" t="s">
        <v>51</v>
      </c>
      <c r="G461" s="9">
        <v>3418287</v>
      </c>
      <c r="H461" s="9">
        <v>641389</v>
      </c>
      <c r="I461" s="9">
        <v>105551.4</v>
      </c>
      <c r="J461" s="12">
        <v>2016</v>
      </c>
      <c r="K461">
        <f t="shared" si="7"/>
        <v>0</v>
      </c>
    </row>
    <row r="462" spans="1:11" x14ac:dyDescent="0.25">
      <c r="A462" s="12">
        <v>50392</v>
      </c>
      <c r="B462" s="8" t="s">
        <v>56</v>
      </c>
      <c r="C462" s="8" t="s">
        <v>57</v>
      </c>
      <c r="D462" s="8" t="s">
        <v>49</v>
      </c>
      <c r="E462" s="8" t="s">
        <v>52</v>
      </c>
      <c r="F462" s="8" t="s">
        <v>51</v>
      </c>
      <c r="G462" s="9">
        <v>2548187</v>
      </c>
      <c r="H462" s="9">
        <v>389332</v>
      </c>
      <c r="I462" s="9">
        <v>69678.563999999998</v>
      </c>
      <c r="J462" s="12">
        <v>2016</v>
      </c>
      <c r="K462">
        <f t="shared" si="7"/>
        <v>0</v>
      </c>
    </row>
    <row r="463" spans="1:11" x14ac:dyDescent="0.25">
      <c r="A463" s="12">
        <v>50398</v>
      </c>
      <c r="B463" s="8" t="s">
        <v>56</v>
      </c>
      <c r="C463" s="8" t="s">
        <v>61</v>
      </c>
      <c r="D463" s="8" t="s">
        <v>49</v>
      </c>
      <c r="E463" s="8" t="s">
        <v>50</v>
      </c>
      <c r="F463" s="8" t="s">
        <v>51</v>
      </c>
      <c r="G463" s="9">
        <v>715161</v>
      </c>
      <c r="H463" s="9">
        <v>148941</v>
      </c>
      <c r="I463" s="9">
        <v>21348.813999999998</v>
      </c>
      <c r="J463" s="12">
        <v>2016</v>
      </c>
      <c r="K463">
        <f t="shared" si="7"/>
        <v>0</v>
      </c>
    </row>
    <row r="464" spans="1:11" x14ac:dyDescent="0.25">
      <c r="A464" s="12">
        <v>50407</v>
      </c>
      <c r="B464" s="8" t="s">
        <v>56</v>
      </c>
      <c r="C464" s="8" t="s">
        <v>60</v>
      </c>
      <c r="D464" s="8" t="s">
        <v>49</v>
      </c>
      <c r="E464" s="8" t="s">
        <v>50</v>
      </c>
      <c r="F464" s="8" t="s">
        <v>51</v>
      </c>
      <c r="G464" s="9">
        <v>0</v>
      </c>
      <c r="H464" s="9">
        <v>0</v>
      </c>
      <c r="I464" s="9">
        <v>0</v>
      </c>
      <c r="J464" s="12">
        <v>2016</v>
      </c>
      <c r="K464">
        <f t="shared" si="7"/>
        <v>0</v>
      </c>
    </row>
    <row r="465" spans="1:11" x14ac:dyDescent="0.25">
      <c r="A465" s="12">
        <v>50447</v>
      </c>
      <c r="B465" s="8" t="s">
        <v>56</v>
      </c>
      <c r="C465" s="8" t="s">
        <v>61</v>
      </c>
      <c r="D465" s="8" t="s">
        <v>49</v>
      </c>
      <c r="E465" s="8" t="s">
        <v>50</v>
      </c>
      <c r="F465" s="8" t="s">
        <v>51</v>
      </c>
      <c r="G465" s="9">
        <v>420752</v>
      </c>
      <c r="H465" s="9">
        <v>97350</v>
      </c>
      <c r="I465" s="9">
        <v>9511.3909999999996</v>
      </c>
      <c r="J465" s="12">
        <v>2016</v>
      </c>
      <c r="K465">
        <f t="shared" si="7"/>
        <v>0</v>
      </c>
    </row>
    <row r="466" spans="1:11" x14ac:dyDescent="0.25">
      <c r="A466" s="12">
        <v>50481</v>
      </c>
      <c r="B466" s="8" t="s">
        <v>56</v>
      </c>
      <c r="C466" s="8" t="s">
        <v>61</v>
      </c>
      <c r="D466" s="8" t="s">
        <v>49</v>
      </c>
      <c r="E466" s="8" t="s">
        <v>50</v>
      </c>
      <c r="F466" s="8" t="s">
        <v>51</v>
      </c>
      <c r="G466" s="9">
        <v>31287877</v>
      </c>
      <c r="H466" s="9">
        <v>4603618</v>
      </c>
      <c r="I466" s="9">
        <v>872053.97</v>
      </c>
      <c r="J466" s="12">
        <v>2016</v>
      </c>
      <c r="K466">
        <f t="shared" si="7"/>
        <v>0</v>
      </c>
    </row>
    <row r="467" spans="1:11" x14ac:dyDescent="0.25">
      <c r="A467" s="12">
        <v>50491</v>
      </c>
      <c r="B467" s="8" t="s">
        <v>56</v>
      </c>
      <c r="C467" s="8" t="s">
        <v>61</v>
      </c>
      <c r="D467" s="8" t="s">
        <v>49</v>
      </c>
      <c r="E467" s="8" t="s">
        <v>50</v>
      </c>
      <c r="F467" s="8" t="s">
        <v>51</v>
      </c>
      <c r="G467" s="9">
        <v>2732830</v>
      </c>
      <c r="H467" s="9">
        <v>638863</v>
      </c>
      <c r="I467" s="9">
        <v>112108.63</v>
      </c>
      <c r="J467" s="12">
        <v>2016</v>
      </c>
      <c r="K467">
        <f t="shared" si="7"/>
        <v>0</v>
      </c>
    </row>
    <row r="468" spans="1:11" x14ac:dyDescent="0.25">
      <c r="A468" s="12">
        <v>50743</v>
      </c>
      <c r="B468" s="8" t="s">
        <v>56</v>
      </c>
      <c r="C468" s="8" t="s">
        <v>57</v>
      </c>
      <c r="D468" s="8" t="s">
        <v>49</v>
      </c>
      <c r="E468" s="8" t="s">
        <v>55</v>
      </c>
      <c r="F468" s="8" t="s">
        <v>51</v>
      </c>
      <c r="G468" s="9">
        <v>0</v>
      </c>
      <c r="H468" s="9">
        <v>0</v>
      </c>
      <c r="I468" s="9">
        <v>0</v>
      </c>
      <c r="J468" s="12">
        <v>2016</v>
      </c>
      <c r="K468">
        <f t="shared" si="7"/>
        <v>0</v>
      </c>
    </row>
    <row r="469" spans="1:11" x14ac:dyDescent="0.25">
      <c r="A469" s="12">
        <v>50806</v>
      </c>
      <c r="B469" s="8" t="s">
        <v>56</v>
      </c>
      <c r="C469" s="8" t="s">
        <v>61</v>
      </c>
      <c r="D469" s="8" t="s">
        <v>49</v>
      </c>
      <c r="E469" s="8" t="s">
        <v>50</v>
      </c>
      <c r="F469" s="8" t="s">
        <v>51</v>
      </c>
      <c r="G469" s="9">
        <v>1162574</v>
      </c>
      <c r="H469" s="9">
        <v>169361</v>
      </c>
      <c r="I469" s="9">
        <v>33333.362999999998</v>
      </c>
      <c r="J469" s="12">
        <v>2016</v>
      </c>
      <c r="K469">
        <f t="shared" si="7"/>
        <v>0</v>
      </c>
    </row>
    <row r="470" spans="1:11" x14ac:dyDescent="0.25">
      <c r="A470" s="12">
        <v>50835</v>
      </c>
      <c r="B470" s="8" t="s">
        <v>56</v>
      </c>
      <c r="C470" s="8" t="s">
        <v>60</v>
      </c>
      <c r="D470" s="8" t="s">
        <v>49</v>
      </c>
      <c r="E470" s="8" t="s">
        <v>50</v>
      </c>
      <c r="F470" s="8" t="s">
        <v>51</v>
      </c>
      <c r="G470" s="9">
        <v>5695018</v>
      </c>
      <c r="H470" s="9">
        <v>5577863</v>
      </c>
      <c r="I470" s="9">
        <v>444632</v>
      </c>
      <c r="J470" s="12">
        <v>2016</v>
      </c>
      <c r="K470">
        <f t="shared" si="7"/>
        <v>0</v>
      </c>
    </row>
    <row r="471" spans="1:11" x14ac:dyDescent="0.25">
      <c r="A471" s="12">
        <v>50835</v>
      </c>
      <c r="B471" s="8" t="s">
        <v>56</v>
      </c>
      <c r="C471" s="8" t="s">
        <v>60</v>
      </c>
      <c r="D471" s="8" t="s">
        <v>49</v>
      </c>
      <c r="E471" s="8" t="s">
        <v>52</v>
      </c>
      <c r="F471" s="8" t="s">
        <v>51</v>
      </c>
      <c r="G471" s="9">
        <v>0</v>
      </c>
      <c r="H471" s="9">
        <v>0</v>
      </c>
      <c r="I471" s="9">
        <v>0</v>
      </c>
      <c r="J471" s="12">
        <v>2016</v>
      </c>
      <c r="K471">
        <f t="shared" si="7"/>
        <v>0</v>
      </c>
    </row>
    <row r="472" spans="1:11" x14ac:dyDescent="0.25">
      <c r="A472" s="12">
        <v>50900</v>
      </c>
      <c r="B472" s="8" t="s">
        <v>56</v>
      </c>
      <c r="C472" s="8" t="s">
        <v>61</v>
      </c>
      <c r="D472" s="8" t="s">
        <v>49</v>
      </c>
      <c r="E472" s="8" t="s">
        <v>50</v>
      </c>
      <c r="F472" s="8" t="s">
        <v>51</v>
      </c>
      <c r="G472" s="9">
        <v>7234046</v>
      </c>
      <c r="H472" s="9">
        <v>1061877</v>
      </c>
      <c r="I472" s="9">
        <v>209199.44</v>
      </c>
      <c r="J472" s="12">
        <v>2016</v>
      </c>
      <c r="K472">
        <f t="shared" si="7"/>
        <v>0</v>
      </c>
    </row>
    <row r="473" spans="1:11" x14ac:dyDescent="0.25">
      <c r="A473" s="12">
        <v>50969</v>
      </c>
      <c r="B473" s="8" t="s">
        <v>56</v>
      </c>
      <c r="C473" s="8" t="s">
        <v>57</v>
      </c>
      <c r="D473" s="8" t="s">
        <v>49</v>
      </c>
      <c r="E473" s="8" t="s">
        <v>50</v>
      </c>
      <c r="F473" s="8" t="s">
        <v>51</v>
      </c>
      <c r="G473" s="9">
        <v>1255909</v>
      </c>
      <c r="H473" s="9">
        <v>371177</v>
      </c>
      <c r="I473" s="9">
        <v>52506.228000000003</v>
      </c>
      <c r="J473" s="12">
        <v>2016</v>
      </c>
      <c r="K473">
        <f t="shared" si="7"/>
        <v>0</v>
      </c>
    </row>
    <row r="474" spans="1:11" x14ac:dyDescent="0.25">
      <c r="A474" s="12">
        <v>50976</v>
      </c>
      <c r="B474" s="8" t="s">
        <v>56</v>
      </c>
      <c r="C474" s="8" t="s">
        <v>60</v>
      </c>
      <c r="D474" s="8" t="s">
        <v>49</v>
      </c>
      <c r="E474" s="8" t="s">
        <v>50</v>
      </c>
      <c r="F474" s="8" t="s">
        <v>51</v>
      </c>
      <c r="G474" s="9">
        <v>7483356</v>
      </c>
      <c r="H474" s="9">
        <v>5831087</v>
      </c>
      <c r="I474" s="9">
        <v>635824.43000000005</v>
      </c>
      <c r="J474" s="12">
        <v>2016</v>
      </c>
      <c r="K474">
        <f t="shared" si="7"/>
        <v>0</v>
      </c>
    </row>
    <row r="475" spans="1:11" x14ac:dyDescent="0.25">
      <c r="A475" s="12">
        <v>52007</v>
      </c>
      <c r="B475" s="8" t="s">
        <v>47</v>
      </c>
      <c r="C475" s="8" t="s">
        <v>48</v>
      </c>
      <c r="D475" s="8" t="s">
        <v>49</v>
      </c>
      <c r="E475" s="8" t="s">
        <v>50</v>
      </c>
      <c r="F475" s="8" t="s">
        <v>51</v>
      </c>
      <c r="G475" s="9">
        <v>3616459</v>
      </c>
      <c r="H475" s="9">
        <v>3616459</v>
      </c>
      <c r="I475" s="9">
        <v>296566.15999999997</v>
      </c>
      <c r="J475" s="12">
        <v>2016</v>
      </c>
      <c r="K475">
        <f t="shared" si="7"/>
        <v>0</v>
      </c>
    </row>
    <row r="476" spans="1:11" x14ac:dyDescent="0.25">
      <c r="A476" s="12">
        <v>52071</v>
      </c>
      <c r="B476" s="8" t="s">
        <v>47</v>
      </c>
      <c r="C476" s="8" t="s">
        <v>54</v>
      </c>
      <c r="D476" s="8" t="s">
        <v>49</v>
      </c>
      <c r="E476" s="8" t="s">
        <v>53</v>
      </c>
      <c r="F476" s="8" t="s">
        <v>51</v>
      </c>
      <c r="G476" s="9">
        <v>43744207</v>
      </c>
      <c r="H476" s="9">
        <v>43744207</v>
      </c>
      <c r="I476" s="9">
        <v>4360518</v>
      </c>
      <c r="J476" s="12">
        <v>2016</v>
      </c>
      <c r="K476">
        <f t="shared" si="7"/>
        <v>1</v>
      </c>
    </row>
    <row r="477" spans="1:11" x14ac:dyDescent="0.25">
      <c r="A477" s="12">
        <v>52140</v>
      </c>
      <c r="B477" s="8" t="s">
        <v>56</v>
      </c>
      <c r="C477" s="8" t="s">
        <v>61</v>
      </c>
      <c r="D477" s="8" t="s">
        <v>49</v>
      </c>
      <c r="E477" s="8" t="s">
        <v>50</v>
      </c>
      <c r="F477" s="8" t="s">
        <v>51</v>
      </c>
      <c r="G477" s="9">
        <v>904377</v>
      </c>
      <c r="H477" s="9">
        <v>156388</v>
      </c>
      <c r="I477" s="9">
        <v>28608.483</v>
      </c>
      <c r="J477" s="12">
        <v>2016</v>
      </c>
      <c r="K477">
        <f t="shared" si="7"/>
        <v>0</v>
      </c>
    </row>
    <row r="478" spans="1:11" x14ac:dyDescent="0.25">
      <c r="A478" s="12">
        <v>52151</v>
      </c>
      <c r="B478" s="8" t="s">
        <v>56</v>
      </c>
      <c r="C478" s="8" t="s">
        <v>61</v>
      </c>
      <c r="D478" s="8" t="s">
        <v>49</v>
      </c>
      <c r="E478" s="8" t="s">
        <v>50</v>
      </c>
      <c r="F478" s="8" t="s">
        <v>51</v>
      </c>
      <c r="G478" s="9">
        <v>1506305</v>
      </c>
      <c r="H478" s="9">
        <v>690573</v>
      </c>
      <c r="I478" s="9">
        <v>51447.663</v>
      </c>
      <c r="J478" s="12">
        <v>2016</v>
      </c>
      <c r="K478">
        <f t="shared" si="7"/>
        <v>0</v>
      </c>
    </row>
    <row r="479" spans="1:11" x14ac:dyDescent="0.25">
      <c r="A479" s="12">
        <v>52152</v>
      </c>
      <c r="B479" s="8" t="s">
        <v>56</v>
      </c>
      <c r="C479" s="8" t="s">
        <v>61</v>
      </c>
      <c r="D479" s="8" t="s">
        <v>49</v>
      </c>
      <c r="E479" s="8" t="s">
        <v>50</v>
      </c>
      <c r="F479" s="8" t="s">
        <v>51</v>
      </c>
      <c r="G479" s="9">
        <v>0</v>
      </c>
      <c r="H479" s="9">
        <v>0</v>
      </c>
      <c r="I479" s="9">
        <v>0</v>
      </c>
      <c r="J479" s="12">
        <v>2016</v>
      </c>
      <c r="K479">
        <f t="shared" si="7"/>
        <v>0</v>
      </c>
    </row>
    <row r="480" spans="1:11" x14ac:dyDescent="0.25">
      <c r="A480" s="12">
        <v>54004</v>
      </c>
      <c r="B480" s="8" t="s">
        <v>56</v>
      </c>
      <c r="C480" s="8" t="s">
        <v>61</v>
      </c>
      <c r="D480" s="8" t="s">
        <v>49</v>
      </c>
      <c r="E480" s="8" t="s">
        <v>50</v>
      </c>
      <c r="F480" s="8" t="s">
        <v>51</v>
      </c>
      <c r="G480" s="9">
        <v>44588</v>
      </c>
      <c r="H480" s="9">
        <v>11271</v>
      </c>
      <c r="I480" s="9">
        <v>1423.106</v>
      </c>
      <c r="J480" s="12">
        <v>2016</v>
      </c>
      <c r="K480">
        <f t="shared" si="7"/>
        <v>0</v>
      </c>
    </row>
    <row r="481" spans="1:11" x14ac:dyDescent="0.25">
      <c r="A481" s="12">
        <v>54081</v>
      </c>
      <c r="B481" s="8" t="s">
        <v>56</v>
      </c>
      <c r="C481" s="8" t="s">
        <v>60</v>
      </c>
      <c r="D481" s="8" t="s">
        <v>49</v>
      </c>
      <c r="E481" s="8" t="s">
        <v>50</v>
      </c>
      <c r="F481" s="8" t="s">
        <v>51</v>
      </c>
      <c r="G481" s="9">
        <v>8350298</v>
      </c>
      <c r="H481" s="9">
        <v>1675526</v>
      </c>
      <c r="I481" s="9">
        <v>134978</v>
      </c>
      <c r="J481" s="12">
        <v>2016</v>
      </c>
      <c r="K481">
        <f t="shared" si="7"/>
        <v>0</v>
      </c>
    </row>
    <row r="482" spans="1:11" x14ac:dyDescent="0.25">
      <c r="A482" s="12">
        <v>54087</v>
      </c>
      <c r="B482" s="8" t="s">
        <v>56</v>
      </c>
      <c r="C482" s="8" t="s">
        <v>61</v>
      </c>
      <c r="D482" s="8" t="s">
        <v>49</v>
      </c>
      <c r="E482" s="8" t="s">
        <v>50</v>
      </c>
      <c r="F482" s="8" t="s">
        <v>51</v>
      </c>
      <c r="G482" s="9">
        <v>175068</v>
      </c>
      <c r="H482" s="9">
        <v>30068</v>
      </c>
      <c r="I482" s="9">
        <v>4217.7619999999997</v>
      </c>
      <c r="J482" s="12">
        <v>2016</v>
      </c>
      <c r="K482">
        <f t="shared" si="7"/>
        <v>0</v>
      </c>
    </row>
    <row r="483" spans="1:11" x14ac:dyDescent="0.25">
      <c r="A483" s="12">
        <v>54091</v>
      </c>
      <c r="B483" s="8" t="s">
        <v>56</v>
      </c>
      <c r="C483" s="8" t="s">
        <v>61</v>
      </c>
      <c r="D483" s="8" t="s">
        <v>49</v>
      </c>
      <c r="E483" s="8" t="s">
        <v>50</v>
      </c>
      <c r="F483" s="8" t="s">
        <v>51</v>
      </c>
      <c r="G483" s="9">
        <v>0</v>
      </c>
      <c r="H483" s="9">
        <v>0</v>
      </c>
      <c r="I483" s="9">
        <v>0</v>
      </c>
      <c r="J483" s="12">
        <v>2016</v>
      </c>
      <c r="K483">
        <f t="shared" si="7"/>
        <v>0</v>
      </c>
    </row>
    <row r="484" spans="1:11" x14ac:dyDescent="0.25">
      <c r="A484" s="12">
        <v>54098</v>
      </c>
      <c r="B484" s="8" t="s">
        <v>56</v>
      </c>
      <c r="C484" s="8" t="s">
        <v>61</v>
      </c>
      <c r="D484" s="8" t="s">
        <v>49</v>
      </c>
      <c r="E484" s="8" t="s">
        <v>50</v>
      </c>
      <c r="F484" s="8" t="s">
        <v>51</v>
      </c>
      <c r="G484" s="9">
        <v>2151416</v>
      </c>
      <c r="H484" s="9">
        <v>293814</v>
      </c>
      <c r="I484" s="9">
        <v>54903.544999999998</v>
      </c>
      <c r="J484" s="12">
        <v>2016</v>
      </c>
      <c r="K484">
        <f t="shared" si="7"/>
        <v>0</v>
      </c>
    </row>
    <row r="485" spans="1:11" x14ac:dyDescent="0.25">
      <c r="A485" s="12">
        <v>54101</v>
      </c>
      <c r="B485" s="8" t="s">
        <v>56</v>
      </c>
      <c r="C485" s="8" t="s">
        <v>61</v>
      </c>
      <c r="D485" s="8" t="s">
        <v>49</v>
      </c>
      <c r="E485" s="8" t="s">
        <v>50</v>
      </c>
      <c r="F485" s="8" t="s">
        <v>51</v>
      </c>
      <c r="G485" s="9">
        <v>3359607</v>
      </c>
      <c r="H485" s="9">
        <v>418883</v>
      </c>
      <c r="I485" s="9">
        <v>87133.354999999996</v>
      </c>
      <c r="J485" s="12">
        <v>2016</v>
      </c>
      <c r="K485">
        <f t="shared" si="7"/>
        <v>0</v>
      </c>
    </row>
    <row r="486" spans="1:11" x14ac:dyDescent="0.25">
      <c r="A486" s="12">
        <v>54104</v>
      </c>
      <c r="B486" s="8" t="s">
        <v>56</v>
      </c>
      <c r="C486" s="8" t="s">
        <v>61</v>
      </c>
      <c r="D486" s="8" t="s">
        <v>49</v>
      </c>
      <c r="E486" s="8" t="s">
        <v>50</v>
      </c>
      <c r="F486" s="8" t="s">
        <v>51</v>
      </c>
      <c r="G486" s="9">
        <v>1694784</v>
      </c>
      <c r="H486" s="9">
        <v>301828</v>
      </c>
      <c r="I486" s="9">
        <v>49894.728000000003</v>
      </c>
      <c r="J486" s="12">
        <v>2016</v>
      </c>
      <c r="K486">
        <f t="shared" si="7"/>
        <v>0</v>
      </c>
    </row>
    <row r="487" spans="1:11" x14ac:dyDescent="0.25">
      <c r="A487" s="12">
        <v>54238</v>
      </c>
      <c r="B487" s="8" t="s">
        <v>56</v>
      </c>
      <c r="C487" s="8" t="s">
        <v>60</v>
      </c>
      <c r="D487" s="8" t="s">
        <v>49</v>
      </c>
      <c r="E487" s="8" t="s">
        <v>50</v>
      </c>
      <c r="F487" s="8" t="s">
        <v>51</v>
      </c>
      <c r="G487" s="9">
        <v>0</v>
      </c>
      <c r="H487" s="9">
        <v>0</v>
      </c>
      <c r="I487" s="9">
        <v>0</v>
      </c>
      <c r="J487" s="12">
        <v>2016</v>
      </c>
      <c r="K487">
        <f t="shared" si="7"/>
        <v>0</v>
      </c>
    </row>
    <row r="488" spans="1:11" x14ac:dyDescent="0.25">
      <c r="A488" s="12">
        <v>54276</v>
      </c>
      <c r="B488" s="8" t="s">
        <v>56</v>
      </c>
      <c r="C488" s="8" t="s">
        <v>57</v>
      </c>
      <c r="D488" s="8" t="s">
        <v>49</v>
      </c>
      <c r="E488" s="8" t="s">
        <v>50</v>
      </c>
      <c r="F488" s="8" t="s">
        <v>51</v>
      </c>
      <c r="G488" s="9">
        <v>1824652</v>
      </c>
      <c r="H488" s="9">
        <v>294357</v>
      </c>
      <c r="I488" s="9">
        <v>44874.048000000003</v>
      </c>
      <c r="J488" s="12">
        <v>2016</v>
      </c>
      <c r="K488">
        <f t="shared" si="7"/>
        <v>0</v>
      </c>
    </row>
    <row r="489" spans="1:11" x14ac:dyDescent="0.25">
      <c r="A489" s="12">
        <v>54304</v>
      </c>
      <c r="B489" s="8" t="s">
        <v>47</v>
      </c>
      <c r="C489" s="8" t="s">
        <v>54</v>
      </c>
      <c r="D489" s="8" t="s">
        <v>49</v>
      </c>
      <c r="E489" s="8" t="s">
        <v>50</v>
      </c>
      <c r="F489" s="8" t="s">
        <v>51</v>
      </c>
      <c r="G489" s="9">
        <v>4755341</v>
      </c>
      <c r="H489" s="9">
        <v>4755341</v>
      </c>
      <c r="I489" s="9">
        <v>435896.93</v>
      </c>
      <c r="J489" s="12">
        <v>2016</v>
      </c>
      <c r="K489">
        <f t="shared" si="7"/>
        <v>0</v>
      </c>
    </row>
    <row r="490" spans="1:11" x14ac:dyDescent="0.25">
      <c r="A490" s="12">
        <v>54358</v>
      </c>
      <c r="B490" s="8" t="s">
        <v>56</v>
      </c>
      <c r="C490" s="8" t="s">
        <v>61</v>
      </c>
      <c r="D490" s="8" t="s">
        <v>49</v>
      </c>
      <c r="E490" s="8" t="s">
        <v>50</v>
      </c>
      <c r="F490" s="8" t="s">
        <v>51</v>
      </c>
      <c r="G490" s="9">
        <v>200104</v>
      </c>
      <c r="H490" s="9">
        <v>29613</v>
      </c>
      <c r="I490" s="9">
        <v>5044.518</v>
      </c>
      <c r="J490" s="12">
        <v>2016</v>
      </c>
      <c r="K490">
        <f t="shared" si="7"/>
        <v>0</v>
      </c>
    </row>
    <row r="491" spans="1:11" x14ac:dyDescent="0.25">
      <c r="A491" s="12">
        <v>54427</v>
      </c>
      <c r="B491" s="8" t="s">
        <v>56</v>
      </c>
      <c r="C491" s="8" t="s">
        <v>61</v>
      </c>
      <c r="D491" s="8" t="s">
        <v>49</v>
      </c>
      <c r="E491" s="8" t="s">
        <v>50</v>
      </c>
      <c r="F491" s="8" t="s">
        <v>51</v>
      </c>
      <c r="G491" s="9">
        <v>0</v>
      </c>
      <c r="H491" s="9">
        <v>0</v>
      </c>
      <c r="I491" s="9">
        <v>0</v>
      </c>
      <c r="J491" s="12">
        <v>2016</v>
      </c>
      <c r="K491">
        <f t="shared" si="7"/>
        <v>0</v>
      </c>
    </row>
    <row r="492" spans="1:11" x14ac:dyDescent="0.25">
      <c r="A492" s="12">
        <v>54464</v>
      </c>
      <c r="B492" s="8" t="s">
        <v>56</v>
      </c>
      <c r="C492" s="8" t="s">
        <v>61</v>
      </c>
      <c r="D492" s="8" t="s">
        <v>49</v>
      </c>
      <c r="E492" s="8" t="s">
        <v>50</v>
      </c>
      <c r="F492" s="8" t="s">
        <v>51</v>
      </c>
      <c r="G492" s="9">
        <v>0</v>
      </c>
      <c r="H492" s="9">
        <v>0</v>
      </c>
      <c r="I492" s="9">
        <v>0</v>
      </c>
      <c r="J492" s="12">
        <v>2016</v>
      </c>
      <c r="K492">
        <f t="shared" si="7"/>
        <v>0</v>
      </c>
    </row>
    <row r="493" spans="1:11" x14ac:dyDescent="0.25">
      <c r="A493" s="12">
        <v>54638</v>
      </c>
      <c r="B493" s="8" t="s">
        <v>56</v>
      </c>
      <c r="C493" s="8" t="s">
        <v>61</v>
      </c>
      <c r="D493" s="8" t="s">
        <v>49</v>
      </c>
      <c r="E493" s="8" t="s">
        <v>50</v>
      </c>
      <c r="F493" s="8" t="s">
        <v>51</v>
      </c>
      <c r="G493" s="9">
        <v>2196486</v>
      </c>
      <c r="H493" s="9">
        <v>718490</v>
      </c>
      <c r="I493" s="9">
        <v>66744.301999999996</v>
      </c>
      <c r="J493" s="12">
        <v>2016</v>
      </c>
      <c r="K493">
        <f t="shared" si="7"/>
        <v>0</v>
      </c>
    </row>
    <row r="494" spans="1:11" x14ac:dyDescent="0.25">
      <c r="A494" s="12">
        <v>54656</v>
      </c>
      <c r="B494" s="8" t="s">
        <v>56</v>
      </c>
      <c r="C494" s="8" t="s">
        <v>61</v>
      </c>
      <c r="D494" s="8" t="s">
        <v>49</v>
      </c>
      <c r="E494" s="8" t="s">
        <v>55</v>
      </c>
      <c r="F494" s="8" t="s">
        <v>51</v>
      </c>
      <c r="G494" s="9">
        <v>0</v>
      </c>
      <c r="H494" s="9">
        <v>0</v>
      </c>
      <c r="I494" s="9">
        <v>0</v>
      </c>
      <c r="J494" s="12">
        <v>2016</v>
      </c>
      <c r="K494">
        <f t="shared" si="7"/>
        <v>0</v>
      </c>
    </row>
    <row r="495" spans="1:11" x14ac:dyDescent="0.25">
      <c r="A495" s="12">
        <v>54656</v>
      </c>
      <c r="B495" s="8" t="s">
        <v>56</v>
      </c>
      <c r="C495" s="8" t="s">
        <v>61</v>
      </c>
      <c r="D495" s="8" t="s">
        <v>49</v>
      </c>
      <c r="E495" s="8" t="s">
        <v>50</v>
      </c>
      <c r="F495" s="8" t="s">
        <v>51</v>
      </c>
      <c r="G495" s="9">
        <v>0</v>
      </c>
      <c r="H495" s="9">
        <v>0</v>
      </c>
      <c r="I495" s="9">
        <v>0</v>
      </c>
      <c r="J495" s="12">
        <v>2016</v>
      </c>
      <c r="K495">
        <f t="shared" si="7"/>
        <v>0</v>
      </c>
    </row>
    <row r="496" spans="1:11" x14ac:dyDescent="0.25">
      <c r="A496" s="12">
        <v>54780</v>
      </c>
      <c r="B496" s="8" t="s">
        <v>56</v>
      </c>
      <c r="C496" s="8" t="s">
        <v>57</v>
      </c>
      <c r="D496" s="8" t="s">
        <v>49</v>
      </c>
      <c r="E496" s="8" t="s">
        <v>50</v>
      </c>
      <c r="F496" s="8" t="s">
        <v>51</v>
      </c>
      <c r="G496" s="9">
        <v>704531</v>
      </c>
      <c r="H496" s="9">
        <v>107257</v>
      </c>
      <c r="I496" s="9">
        <v>20379.613000000001</v>
      </c>
      <c r="J496" s="12">
        <v>2016</v>
      </c>
      <c r="K496">
        <f t="shared" si="7"/>
        <v>0</v>
      </c>
    </row>
    <row r="497" spans="1:11" x14ac:dyDescent="0.25">
      <c r="A497" s="12">
        <v>54945</v>
      </c>
      <c r="B497" s="8" t="s">
        <v>47</v>
      </c>
      <c r="C497" s="8" t="s">
        <v>54</v>
      </c>
      <c r="D497" s="8" t="s">
        <v>49</v>
      </c>
      <c r="E497" s="8" t="s">
        <v>50</v>
      </c>
      <c r="F497" s="8" t="s">
        <v>51</v>
      </c>
      <c r="G497" s="9">
        <v>0</v>
      </c>
      <c r="H497" s="9">
        <v>0</v>
      </c>
      <c r="I497" s="9">
        <v>0</v>
      </c>
      <c r="J497" s="12">
        <v>2016</v>
      </c>
      <c r="K497">
        <f t="shared" si="7"/>
        <v>0</v>
      </c>
    </row>
    <row r="498" spans="1:11" x14ac:dyDescent="0.25">
      <c r="A498" s="12">
        <v>55076</v>
      </c>
      <c r="B498" s="8" t="s">
        <v>47</v>
      </c>
      <c r="C498" s="8" t="s">
        <v>54</v>
      </c>
      <c r="D498" s="8" t="s">
        <v>49</v>
      </c>
      <c r="E498" s="8" t="s">
        <v>53</v>
      </c>
      <c r="F498" s="8" t="s">
        <v>51</v>
      </c>
      <c r="G498" s="9">
        <v>32165892</v>
      </c>
      <c r="H498" s="9">
        <v>32165892</v>
      </c>
      <c r="I498" s="9">
        <v>2895110.6</v>
      </c>
      <c r="J498" s="12">
        <v>2016</v>
      </c>
      <c r="K498">
        <f t="shared" si="7"/>
        <v>1</v>
      </c>
    </row>
    <row r="499" spans="1:11" x14ac:dyDescent="0.25">
      <c r="A499" s="12">
        <v>55856</v>
      </c>
      <c r="B499" s="8" t="s">
        <v>47</v>
      </c>
      <c r="C499" s="8" t="s">
        <v>54</v>
      </c>
      <c r="D499" s="8" t="s">
        <v>49</v>
      </c>
      <c r="E499" s="8" t="s">
        <v>50</v>
      </c>
      <c r="F499" s="8" t="s">
        <v>51</v>
      </c>
      <c r="G499" s="9">
        <v>99245477</v>
      </c>
      <c r="H499" s="9">
        <v>99245477</v>
      </c>
      <c r="I499" s="9">
        <v>10587579</v>
      </c>
      <c r="J499" s="12">
        <v>2016</v>
      </c>
      <c r="K499">
        <f t="shared" si="7"/>
        <v>0</v>
      </c>
    </row>
    <row r="500" spans="1:11" x14ac:dyDescent="0.25">
      <c r="A500" s="12">
        <v>56068</v>
      </c>
      <c r="B500" s="8" t="s">
        <v>47</v>
      </c>
      <c r="C500" s="8" t="s">
        <v>48</v>
      </c>
      <c r="D500" s="8" t="s">
        <v>49</v>
      </c>
      <c r="E500" s="8" t="s">
        <v>50</v>
      </c>
      <c r="F500" s="8" t="s">
        <v>51</v>
      </c>
      <c r="G500" s="9">
        <v>24928129</v>
      </c>
      <c r="H500" s="9">
        <v>24928129</v>
      </c>
      <c r="I500" s="9">
        <v>2708795.8</v>
      </c>
      <c r="J500" s="12">
        <v>2016</v>
      </c>
      <c r="K500">
        <f t="shared" si="7"/>
        <v>0</v>
      </c>
    </row>
    <row r="501" spans="1:11" x14ac:dyDescent="0.25">
      <c r="A501" s="12">
        <v>56068</v>
      </c>
      <c r="B501" s="8" t="s">
        <v>47</v>
      </c>
      <c r="C501" s="8" t="s">
        <v>48</v>
      </c>
      <c r="D501" s="8" t="s">
        <v>49</v>
      </c>
      <c r="E501" s="8" t="s">
        <v>52</v>
      </c>
      <c r="F501" s="8" t="s">
        <v>51</v>
      </c>
      <c r="G501" s="9">
        <v>47043900</v>
      </c>
      <c r="H501" s="9">
        <v>47043900</v>
      </c>
      <c r="I501" s="9">
        <v>5103690.5</v>
      </c>
      <c r="J501" s="12">
        <v>2016</v>
      </c>
      <c r="K501">
        <f t="shared" si="7"/>
        <v>0</v>
      </c>
    </row>
    <row r="502" spans="1:11" x14ac:dyDescent="0.25">
      <c r="A502" s="12">
        <v>56163</v>
      </c>
      <c r="B502" s="8" t="s">
        <v>56</v>
      </c>
      <c r="C502" s="8" t="s">
        <v>61</v>
      </c>
      <c r="D502" s="8" t="s">
        <v>49</v>
      </c>
      <c r="E502" s="8" t="s">
        <v>50</v>
      </c>
      <c r="F502" s="8" t="s">
        <v>51</v>
      </c>
      <c r="G502" s="9">
        <v>5295651</v>
      </c>
      <c r="H502" s="9">
        <v>5272504</v>
      </c>
      <c r="I502" s="9">
        <v>437331.45</v>
      </c>
      <c r="J502" s="12">
        <v>2016</v>
      </c>
      <c r="K502">
        <f t="shared" si="7"/>
        <v>0</v>
      </c>
    </row>
    <row r="503" spans="1:11" x14ac:dyDescent="0.25">
      <c r="A503" s="12">
        <v>56224</v>
      </c>
      <c r="B503" s="8" t="s">
        <v>47</v>
      </c>
      <c r="C503" s="8" t="s">
        <v>54</v>
      </c>
      <c r="D503" s="8" t="s">
        <v>49</v>
      </c>
      <c r="E503" s="8" t="s">
        <v>52</v>
      </c>
      <c r="F503" s="8" t="s">
        <v>51</v>
      </c>
      <c r="G503" s="9">
        <v>9648291</v>
      </c>
      <c r="H503" s="9">
        <v>9648291</v>
      </c>
      <c r="I503" s="9">
        <v>887759.75</v>
      </c>
      <c r="J503" s="12">
        <v>2016</v>
      </c>
      <c r="K503">
        <f t="shared" si="7"/>
        <v>0</v>
      </c>
    </row>
    <row r="504" spans="1:11" x14ac:dyDescent="0.25">
      <c r="A504" s="12">
        <v>56319</v>
      </c>
      <c r="B504" s="8" t="s">
        <v>47</v>
      </c>
      <c r="C504" s="8" t="s">
        <v>48</v>
      </c>
      <c r="D504" s="8" t="s">
        <v>49</v>
      </c>
      <c r="E504" s="8" t="s">
        <v>52</v>
      </c>
      <c r="F504" s="8" t="s">
        <v>51</v>
      </c>
      <c r="G504" s="9">
        <v>8781163</v>
      </c>
      <c r="H504" s="9">
        <v>8781163</v>
      </c>
      <c r="I504" s="9">
        <v>732855.24</v>
      </c>
      <c r="J504" s="12">
        <v>2016</v>
      </c>
      <c r="K504">
        <f t="shared" si="7"/>
        <v>0</v>
      </c>
    </row>
    <row r="505" spans="1:11" x14ac:dyDescent="0.25">
      <c r="A505" s="12">
        <v>56456</v>
      </c>
      <c r="B505" s="8" t="s">
        <v>47</v>
      </c>
      <c r="C505" s="8" t="s">
        <v>54</v>
      </c>
      <c r="D505" s="8" t="s">
        <v>49</v>
      </c>
      <c r="E505" s="8" t="s">
        <v>52</v>
      </c>
      <c r="F505" s="8" t="s">
        <v>51</v>
      </c>
      <c r="G505" s="9">
        <v>44355033</v>
      </c>
      <c r="H505" s="9">
        <v>44355033</v>
      </c>
      <c r="I505" s="9">
        <v>4596001.5999999996</v>
      </c>
      <c r="J505" s="12">
        <v>2016</v>
      </c>
      <c r="K505">
        <f t="shared" si="7"/>
        <v>0</v>
      </c>
    </row>
    <row r="506" spans="1:11" x14ac:dyDescent="0.25">
      <c r="A506" s="12">
        <v>56564</v>
      </c>
      <c r="B506" s="8" t="s">
        <v>47</v>
      </c>
      <c r="C506" s="8" t="s">
        <v>48</v>
      </c>
      <c r="D506" s="8" t="s">
        <v>49</v>
      </c>
      <c r="E506" s="8" t="s">
        <v>52</v>
      </c>
      <c r="F506" s="8" t="s">
        <v>51</v>
      </c>
      <c r="G506" s="9">
        <v>34330411</v>
      </c>
      <c r="H506" s="9">
        <v>34330411</v>
      </c>
      <c r="I506" s="9">
        <v>3739512.6</v>
      </c>
      <c r="J506" s="12">
        <v>2016</v>
      </c>
      <c r="K506">
        <f t="shared" si="7"/>
        <v>0</v>
      </c>
    </row>
    <row r="507" spans="1:11" x14ac:dyDescent="0.25">
      <c r="A507" s="12">
        <v>56609</v>
      </c>
      <c r="B507" s="8" t="s">
        <v>47</v>
      </c>
      <c r="C507" s="8" t="s">
        <v>48</v>
      </c>
      <c r="D507" s="8" t="s">
        <v>49</v>
      </c>
      <c r="E507" s="8" t="s">
        <v>52</v>
      </c>
      <c r="F507" s="8" t="s">
        <v>51</v>
      </c>
      <c r="G507" s="9">
        <v>29429784</v>
      </c>
      <c r="H507" s="9">
        <v>29429784</v>
      </c>
      <c r="I507" s="9">
        <v>2827085.9</v>
      </c>
      <c r="J507" s="12">
        <v>2016</v>
      </c>
      <c r="K507">
        <f t="shared" si="7"/>
        <v>0</v>
      </c>
    </row>
    <row r="508" spans="1:11" x14ac:dyDescent="0.25">
      <c r="A508" s="12">
        <v>56611</v>
      </c>
      <c r="B508" s="8" t="s">
        <v>47</v>
      </c>
      <c r="C508" s="8" t="s">
        <v>54</v>
      </c>
      <c r="D508" s="8" t="s">
        <v>49</v>
      </c>
      <c r="E508" s="8" t="s">
        <v>52</v>
      </c>
      <c r="F508" s="8" t="s">
        <v>51</v>
      </c>
      <c r="G508" s="9">
        <v>38854399</v>
      </c>
      <c r="H508" s="9">
        <v>38854399</v>
      </c>
      <c r="I508" s="9">
        <v>4164199</v>
      </c>
      <c r="J508" s="12">
        <v>2016</v>
      </c>
      <c r="K508">
        <f t="shared" si="7"/>
        <v>0</v>
      </c>
    </row>
    <row r="509" spans="1:11" x14ac:dyDescent="0.25">
      <c r="A509" s="12">
        <v>56671</v>
      </c>
      <c r="B509" s="8" t="s">
        <v>47</v>
      </c>
      <c r="C509" s="8" t="s">
        <v>54</v>
      </c>
      <c r="D509" s="8" t="s">
        <v>49</v>
      </c>
      <c r="E509" s="8" t="s">
        <v>50</v>
      </c>
      <c r="F509" s="8" t="s">
        <v>51</v>
      </c>
      <c r="G509" s="9">
        <v>46074392</v>
      </c>
      <c r="H509" s="9">
        <v>46074392</v>
      </c>
      <c r="I509" s="9">
        <v>5213111.2</v>
      </c>
      <c r="J509" s="12">
        <v>2016</v>
      </c>
      <c r="K509">
        <f t="shared" si="7"/>
        <v>0</v>
      </c>
    </row>
    <row r="510" spans="1:11" x14ac:dyDescent="0.25">
      <c r="A510" s="12">
        <v>56786</v>
      </c>
      <c r="B510" s="8" t="s">
        <v>56</v>
      </c>
      <c r="C510" s="8" t="s">
        <v>48</v>
      </c>
      <c r="D510" s="8" t="s">
        <v>49</v>
      </c>
      <c r="E510" s="8" t="s">
        <v>53</v>
      </c>
      <c r="F510" s="8" t="s">
        <v>51</v>
      </c>
      <c r="G510" s="9">
        <v>3790924</v>
      </c>
      <c r="H510" s="9">
        <v>2285266</v>
      </c>
      <c r="I510" s="9">
        <v>155782.13</v>
      </c>
      <c r="J510" s="12">
        <v>2016</v>
      </c>
      <c r="K510">
        <f t="shared" si="7"/>
        <v>1</v>
      </c>
    </row>
    <row r="511" spans="1:11" x14ac:dyDescent="0.25">
      <c r="A511" s="12">
        <v>56808</v>
      </c>
      <c r="B511" s="8" t="s">
        <v>47</v>
      </c>
      <c r="C511" s="8" t="s">
        <v>48</v>
      </c>
      <c r="D511" s="8" t="s">
        <v>49</v>
      </c>
      <c r="E511" s="8" t="s">
        <v>50</v>
      </c>
      <c r="F511" s="8" t="s">
        <v>51</v>
      </c>
      <c r="G511" s="9">
        <v>32509044</v>
      </c>
      <c r="H511" s="9">
        <v>32509044</v>
      </c>
      <c r="I511" s="9">
        <v>3273817</v>
      </c>
      <c r="J511" s="12">
        <v>2016</v>
      </c>
      <c r="K511">
        <f t="shared" si="7"/>
        <v>0</v>
      </c>
    </row>
    <row r="512" spans="1:11" x14ac:dyDescent="0.25">
      <c r="A512" s="12">
        <v>57919</v>
      </c>
      <c r="B512" s="8" t="s">
        <v>56</v>
      </c>
      <c r="C512" s="8" t="s">
        <v>61</v>
      </c>
      <c r="D512" s="8" t="s">
        <v>49</v>
      </c>
      <c r="E512" s="8" t="s">
        <v>50</v>
      </c>
      <c r="F512" s="8" t="s">
        <v>51</v>
      </c>
      <c r="G512" s="9">
        <v>378878</v>
      </c>
      <c r="H512" s="9">
        <v>164384</v>
      </c>
      <c r="I512" s="9">
        <v>13189.682000000001</v>
      </c>
      <c r="J512" s="12">
        <v>2016</v>
      </c>
      <c r="K512">
        <f t="shared" si="7"/>
        <v>0</v>
      </c>
    </row>
    <row r="513" spans="1:11" x14ac:dyDescent="0.25">
      <c r="A513" s="12">
        <v>99999</v>
      </c>
      <c r="B513" s="8" t="s">
        <v>47</v>
      </c>
      <c r="C513" s="8" t="s">
        <v>48</v>
      </c>
      <c r="D513" s="8" t="s">
        <v>49</v>
      </c>
      <c r="E513" s="8" t="s">
        <v>52</v>
      </c>
      <c r="F513" s="8" t="s">
        <v>51</v>
      </c>
      <c r="G513" s="9">
        <v>0</v>
      </c>
      <c r="H513" s="9">
        <v>0</v>
      </c>
      <c r="I513" s="9">
        <v>0</v>
      </c>
      <c r="J513" s="12">
        <v>2016</v>
      </c>
      <c r="K513">
        <f t="shared" si="7"/>
        <v>0</v>
      </c>
    </row>
    <row r="514" spans="1:11" x14ac:dyDescent="0.25">
      <c r="A514" s="12">
        <v>99999</v>
      </c>
      <c r="B514" s="8" t="s">
        <v>47</v>
      </c>
      <c r="C514" s="8" t="s">
        <v>54</v>
      </c>
      <c r="D514" s="8" t="s">
        <v>49</v>
      </c>
      <c r="E514" s="8" t="s">
        <v>50</v>
      </c>
      <c r="F514" s="8" t="s">
        <v>51</v>
      </c>
      <c r="G514" s="9">
        <v>0</v>
      </c>
      <c r="H514" s="9">
        <v>0</v>
      </c>
      <c r="I514" s="9">
        <v>0</v>
      </c>
      <c r="J514" s="12">
        <v>2016</v>
      </c>
      <c r="K514">
        <f t="shared" si="7"/>
        <v>0</v>
      </c>
    </row>
    <row r="515" spans="1:11" x14ac:dyDescent="0.25">
      <c r="A515" s="12">
        <v>99999</v>
      </c>
      <c r="B515" s="8" t="s">
        <v>47</v>
      </c>
      <c r="C515" s="8" t="s">
        <v>48</v>
      </c>
      <c r="D515" s="8" t="s">
        <v>49</v>
      </c>
      <c r="E515" s="8" t="s">
        <v>50</v>
      </c>
      <c r="F515" s="8" t="s">
        <v>51</v>
      </c>
      <c r="G515" s="9">
        <v>43320</v>
      </c>
      <c r="H515" s="9">
        <v>43320</v>
      </c>
      <c r="I515" s="9">
        <v>3762.3180000000002</v>
      </c>
      <c r="J515" s="12">
        <v>2016</v>
      </c>
      <c r="K515">
        <f t="shared" ref="K515:K578" si="8">IF(E515="LIG",1,0)</f>
        <v>0</v>
      </c>
    </row>
    <row r="516" spans="1:11" x14ac:dyDescent="0.25">
      <c r="A516" s="12">
        <v>99999</v>
      </c>
      <c r="B516" s="8" t="s">
        <v>47</v>
      </c>
      <c r="C516" s="8" t="s">
        <v>48</v>
      </c>
      <c r="D516" s="8" t="s">
        <v>49</v>
      </c>
      <c r="E516" s="8" t="s">
        <v>50</v>
      </c>
      <c r="F516" s="8" t="s">
        <v>51</v>
      </c>
      <c r="G516" s="9">
        <v>108955</v>
      </c>
      <c r="H516" s="9">
        <v>108955</v>
      </c>
      <c r="I516" s="9">
        <v>8102.5730000000003</v>
      </c>
      <c r="J516" s="12">
        <v>2016</v>
      </c>
      <c r="K516">
        <f t="shared" si="8"/>
        <v>0</v>
      </c>
    </row>
    <row r="517" spans="1:11" x14ac:dyDescent="0.25">
      <c r="A517" s="12">
        <v>99999</v>
      </c>
      <c r="B517" s="8" t="s">
        <v>47</v>
      </c>
      <c r="C517" s="8" t="s">
        <v>48</v>
      </c>
      <c r="D517" s="8" t="s">
        <v>49</v>
      </c>
      <c r="E517" s="8" t="s">
        <v>52</v>
      </c>
      <c r="F517" s="8" t="s">
        <v>51</v>
      </c>
      <c r="G517" s="9">
        <v>4222292</v>
      </c>
      <c r="H517" s="9">
        <v>4222292</v>
      </c>
      <c r="I517" s="9">
        <v>372023.11</v>
      </c>
      <c r="J517" s="12">
        <v>2016</v>
      </c>
      <c r="K517">
        <f t="shared" si="8"/>
        <v>0</v>
      </c>
    </row>
    <row r="518" spans="1:11" x14ac:dyDescent="0.25">
      <c r="A518" s="12">
        <v>99999</v>
      </c>
      <c r="B518" s="8" t="s">
        <v>47</v>
      </c>
      <c r="C518" s="8" t="s">
        <v>48</v>
      </c>
      <c r="D518" s="8" t="s">
        <v>49</v>
      </c>
      <c r="E518" s="8" t="s">
        <v>50</v>
      </c>
      <c r="F518" s="8" t="s">
        <v>51</v>
      </c>
      <c r="G518" s="9">
        <v>1638582</v>
      </c>
      <c r="H518" s="9">
        <v>1638582</v>
      </c>
      <c r="I518" s="9">
        <v>132528.22</v>
      </c>
      <c r="J518" s="12">
        <v>2016</v>
      </c>
      <c r="K518">
        <f t="shared" si="8"/>
        <v>0</v>
      </c>
    </row>
    <row r="519" spans="1:11" x14ac:dyDescent="0.25">
      <c r="A519" s="12">
        <v>99999</v>
      </c>
      <c r="B519" s="8" t="s">
        <v>47</v>
      </c>
      <c r="C519" s="8" t="s">
        <v>54</v>
      </c>
      <c r="D519" s="8" t="s">
        <v>49</v>
      </c>
      <c r="E519" s="8" t="s">
        <v>50</v>
      </c>
      <c r="F519" s="8" t="s">
        <v>51</v>
      </c>
      <c r="G519" s="9">
        <v>0</v>
      </c>
      <c r="H519" s="9">
        <v>0</v>
      </c>
      <c r="I519" s="9">
        <v>0</v>
      </c>
      <c r="J519" s="12">
        <v>2016</v>
      </c>
      <c r="K519">
        <f t="shared" si="8"/>
        <v>0</v>
      </c>
    </row>
    <row r="520" spans="1:11" x14ac:dyDescent="0.25">
      <c r="A520" s="12">
        <v>99999</v>
      </c>
      <c r="B520" s="8" t="s">
        <v>47</v>
      </c>
      <c r="C520" s="8" t="s">
        <v>48</v>
      </c>
      <c r="D520" s="8" t="s">
        <v>49</v>
      </c>
      <c r="E520" s="8" t="s">
        <v>50</v>
      </c>
      <c r="F520" s="8" t="s">
        <v>51</v>
      </c>
      <c r="G520" s="9">
        <v>747775</v>
      </c>
      <c r="H520" s="9">
        <v>747775</v>
      </c>
      <c r="I520" s="9">
        <v>67236.08</v>
      </c>
      <c r="J520" s="12">
        <v>2016</v>
      </c>
      <c r="K520">
        <f t="shared" si="8"/>
        <v>0</v>
      </c>
    </row>
    <row r="521" spans="1:11" x14ac:dyDescent="0.25">
      <c r="A521" s="12">
        <v>99999</v>
      </c>
      <c r="B521" s="8" t="s">
        <v>47</v>
      </c>
      <c r="C521" s="8" t="s">
        <v>48</v>
      </c>
      <c r="D521" s="8" t="s">
        <v>49</v>
      </c>
      <c r="E521" s="8" t="s">
        <v>50</v>
      </c>
      <c r="F521" s="8" t="s">
        <v>51</v>
      </c>
      <c r="G521" s="9">
        <v>4096694</v>
      </c>
      <c r="H521" s="9">
        <v>4096694</v>
      </c>
      <c r="I521" s="9">
        <v>325919.14</v>
      </c>
      <c r="J521" s="12">
        <v>2016</v>
      </c>
      <c r="K521">
        <f t="shared" si="8"/>
        <v>0</v>
      </c>
    </row>
    <row r="522" spans="1:11" x14ac:dyDescent="0.25">
      <c r="A522" s="12">
        <v>99999</v>
      </c>
      <c r="B522" s="8" t="s">
        <v>47</v>
      </c>
      <c r="C522" s="8" t="s">
        <v>48</v>
      </c>
      <c r="D522" s="8" t="s">
        <v>49</v>
      </c>
      <c r="E522" s="8" t="s">
        <v>52</v>
      </c>
      <c r="F522" s="8" t="s">
        <v>51</v>
      </c>
      <c r="G522" s="9">
        <v>12248472</v>
      </c>
      <c r="H522" s="9">
        <v>12248472</v>
      </c>
      <c r="I522" s="9">
        <v>1114539.3</v>
      </c>
      <c r="J522" s="12">
        <v>2016</v>
      </c>
      <c r="K522">
        <f t="shared" si="8"/>
        <v>0</v>
      </c>
    </row>
    <row r="523" spans="1:11" x14ac:dyDescent="0.25">
      <c r="A523" s="12">
        <v>99999</v>
      </c>
      <c r="B523" s="8" t="s">
        <v>47</v>
      </c>
      <c r="C523" s="8" t="s">
        <v>54</v>
      </c>
      <c r="D523" s="8" t="s">
        <v>49</v>
      </c>
      <c r="E523" s="8" t="s">
        <v>50</v>
      </c>
      <c r="F523" s="8" t="s">
        <v>51</v>
      </c>
      <c r="G523" s="9">
        <v>0</v>
      </c>
      <c r="H523" s="9">
        <v>0</v>
      </c>
      <c r="I523" s="9">
        <v>0</v>
      </c>
      <c r="J523" s="12">
        <v>2016</v>
      </c>
      <c r="K523">
        <f t="shared" si="8"/>
        <v>0</v>
      </c>
    </row>
    <row r="524" spans="1:11" x14ac:dyDescent="0.25">
      <c r="A524" s="12">
        <v>99999</v>
      </c>
      <c r="B524" s="8" t="s">
        <v>47</v>
      </c>
      <c r="C524" s="8" t="s">
        <v>62</v>
      </c>
      <c r="D524" s="8" t="s">
        <v>49</v>
      </c>
      <c r="E524" s="8" t="s">
        <v>50</v>
      </c>
      <c r="F524" s="8" t="s">
        <v>51</v>
      </c>
      <c r="G524" s="9">
        <v>595973</v>
      </c>
      <c r="H524" s="9">
        <v>595973</v>
      </c>
      <c r="I524" s="9">
        <v>5015.7020000000002</v>
      </c>
      <c r="J524" s="12">
        <v>2016</v>
      </c>
      <c r="K524">
        <f t="shared" si="8"/>
        <v>0</v>
      </c>
    </row>
    <row r="525" spans="1:11" x14ac:dyDescent="0.25">
      <c r="A525" s="12">
        <v>99999</v>
      </c>
      <c r="B525" s="8" t="s">
        <v>47</v>
      </c>
      <c r="C525" s="8" t="s">
        <v>48</v>
      </c>
      <c r="D525" s="8" t="s">
        <v>49</v>
      </c>
      <c r="E525" s="8" t="s">
        <v>50</v>
      </c>
      <c r="F525" s="8" t="s">
        <v>51</v>
      </c>
      <c r="G525" s="9">
        <v>0</v>
      </c>
      <c r="H525" s="9">
        <v>0</v>
      </c>
      <c r="I525" s="9">
        <v>0</v>
      </c>
      <c r="J525" s="12">
        <v>2016</v>
      </c>
      <c r="K525">
        <f t="shared" si="8"/>
        <v>0</v>
      </c>
    </row>
    <row r="526" spans="1:11" x14ac:dyDescent="0.25">
      <c r="A526" s="12">
        <v>99999</v>
      </c>
      <c r="B526" s="8" t="s">
        <v>47</v>
      </c>
      <c r="C526" s="8" t="s">
        <v>48</v>
      </c>
      <c r="D526" s="8" t="s">
        <v>49</v>
      </c>
      <c r="E526" s="8" t="s">
        <v>52</v>
      </c>
      <c r="F526" s="8" t="s">
        <v>51</v>
      </c>
      <c r="G526" s="9">
        <v>4402296</v>
      </c>
      <c r="H526" s="9">
        <v>4402296</v>
      </c>
      <c r="I526" s="9">
        <v>371244.48</v>
      </c>
      <c r="J526" s="12">
        <v>2016</v>
      </c>
      <c r="K526">
        <f t="shared" si="8"/>
        <v>0</v>
      </c>
    </row>
    <row r="527" spans="1:11" ht="26.25" x14ac:dyDescent="0.25">
      <c r="A527" s="12">
        <v>99999</v>
      </c>
      <c r="B527" s="8" t="s">
        <v>47</v>
      </c>
      <c r="C527" s="8" t="s">
        <v>63</v>
      </c>
      <c r="D527" s="8" t="s">
        <v>49</v>
      </c>
      <c r="E527" s="8" t="s">
        <v>52</v>
      </c>
      <c r="F527" s="8" t="s">
        <v>51</v>
      </c>
      <c r="G527" s="9">
        <v>101627</v>
      </c>
      <c r="H527" s="9">
        <v>101627</v>
      </c>
      <c r="I527" s="9">
        <v>2708.8780000000002</v>
      </c>
      <c r="J527" s="12">
        <v>2016</v>
      </c>
      <c r="K527">
        <f t="shared" si="8"/>
        <v>0</v>
      </c>
    </row>
    <row r="528" spans="1:11" x14ac:dyDescent="0.25">
      <c r="A528" s="12">
        <v>99999</v>
      </c>
      <c r="B528" s="8" t="s">
        <v>47</v>
      </c>
      <c r="C528" s="8" t="s">
        <v>48</v>
      </c>
      <c r="D528" s="8" t="s">
        <v>49</v>
      </c>
      <c r="E528" s="8" t="s">
        <v>50</v>
      </c>
      <c r="F528" s="8" t="s">
        <v>51</v>
      </c>
      <c r="G528" s="9">
        <v>2511796</v>
      </c>
      <c r="H528" s="9">
        <v>2511796</v>
      </c>
      <c r="I528" s="9">
        <v>210247.1</v>
      </c>
      <c r="J528" s="12">
        <v>2016</v>
      </c>
      <c r="K528">
        <f t="shared" si="8"/>
        <v>0</v>
      </c>
    </row>
    <row r="529" spans="1:11" x14ac:dyDescent="0.25">
      <c r="A529" s="12">
        <v>99999</v>
      </c>
      <c r="B529" s="8" t="s">
        <v>47</v>
      </c>
      <c r="C529" s="8" t="s">
        <v>48</v>
      </c>
      <c r="D529" s="8" t="s">
        <v>49</v>
      </c>
      <c r="E529" s="8" t="s">
        <v>50</v>
      </c>
      <c r="F529" s="8" t="s">
        <v>51</v>
      </c>
      <c r="G529" s="9">
        <v>0</v>
      </c>
      <c r="H529" s="9">
        <v>0</v>
      </c>
      <c r="I529" s="9">
        <v>0</v>
      </c>
      <c r="J529" s="12">
        <v>2016</v>
      </c>
      <c r="K529">
        <f t="shared" si="8"/>
        <v>0</v>
      </c>
    </row>
    <row r="530" spans="1:11" x14ac:dyDescent="0.25">
      <c r="A530" s="12">
        <v>99999</v>
      </c>
      <c r="B530" s="8" t="s">
        <v>47</v>
      </c>
      <c r="C530" s="8" t="s">
        <v>48</v>
      </c>
      <c r="D530" s="8" t="s">
        <v>49</v>
      </c>
      <c r="E530" s="8" t="s">
        <v>53</v>
      </c>
      <c r="F530" s="8" t="s">
        <v>51</v>
      </c>
      <c r="G530" s="9">
        <v>2657035</v>
      </c>
      <c r="H530" s="9">
        <v>2657035</v>
      </c>
      <c r="I530" s="9">
        <v>207396.91</v>
      </c>
      <c r="J530" s="12">
        <v>2016</v>
      </c>
      <c r="K530">
        <f t="shared" si="8"/>
        <v>1</v>
      </c>
    </row>
    <row r="531" spans="1:11" x14ac:dyDescent="0.25">
      <c r="A531" s="12">
        <v>99999</v>
      </c>
      <c r="B531" s="8" t="s">
        <v>47</v>
      </c>
      <c r="C531" s="8" t="s">
        <v>48</v>
      </c>
      <c r="D531" s="8" t="s">
        <v>49</v>
      </c>
      <c r="E531" s="8" t="s">
        <v>52</v>
      </c>
      <c r="F531" s="8" t="s">
        <v>51</v>
      </c>
      <c r="G531" s="9">
        <v>0</v>
      </c>
      <c r="H531" s="9">
        <v>0</v>
      </c>
      <c r="I531" s="9">
        <v>0</v>
      </c>
      <c r="J531" s="12">
        <v>2016</v>
      </c>
      <c r="K531">
        <f t="shared" si="8"/>
        <v>0</v>
      </c>
    </row>
    <row r="532" spans="1:11" x14ac:dyDescent="0.25">
      <c r="A532" s="12">
        <v>99999</v>
      </c>
      <c r="B532" s="8" t="s">
        <v>47</v>
      </c>
      <c r="C532" s="8" t="s">
        <v>54</v>
      </c>
      <c r="D532" s="8" t="s">
        <v>49</v>
      </c>
      <c r="E532" s="8" t="s">
        <v>52</v>
      </c>
      <c r="F532" s="8" t="s">
        <v>51</v>
      </c>
      <c r="G532" s="9">
        <v>5498502</v>
      </c>
      <c r="H532" s="9">
        <v>5498502</v>
      </c>
      <c r="I532" s="9">
        <v>468995.84000000003</v>
      </c>
      <c r="J532" s="12">
        <v>2016</v>
      </c>
      <c r="K532">
        <f t="shared" si="8"/>
        <v>0</v>
      </c>
    </row>
    <row r="533" spans="1:11" x14ac:dyDescent="0.25">
      <c r="A533" s="12">
        <v>99999</v>
      </c>
      <c r="B533" s="8" t="s">
        <v>47</v>
      </c>
      <c r="C533" s="8" t="s">
        <v>54</v>
      </c>
      <c r="D533" s="8" t="s">
        <v>49</v>
      </c>
      <c r="E533" s="8" t="s">
        <v>50</v>
      </c>
      <c r="F533" s="8" t="s">
        <v>51</v>
      </c>
      <c r="G533" s="9">
        <v>641075</v>
      </c>
      <c r="H533" s="9">
        <v>641075</v>
      </c>
      <c r="I533" s="9">
        <v>49116.538</v>
      </c>
      <c r="J533" s="12">
        <v>2016</v>
      </c>
      <c r="K533">
        <f t="shared" si="8"/>
        <v>0</v>
      </c>
    </row>
    <row r="534" spans="1:11" x14ac:dyDescent="0.25">
      <c r="A534" s="12">
        <v>99999</v>
      </c>
      <c r="B534" s="8" t="s">
        <v>47</v>
      </c>
      <c r="C534" s="8" t="s">
        <v>48</v>
      </c>
      <c r="D534" s="8" t="s">
        <v>49</v>
      </c>
      <c r="E534" s="8" t="s">
        <v>53</v>
      </c>
      <c r="F534" s="8" t="s">
        <v>51</v>
      </c>
      <c r="G534" s="9">
        <v>6138676</v>
      </c>
      <c r="H534" s="9">
        <v>6138676</v>
      </c>
      <c r="I534" s="9">
        <v>492846.26</v>
      </c>
      <c r="J534" s="12">
        <v>2016</v>
      </c>
      <c r="K534">
        <f t="shared" si="8"/>
        <v>1</v>
      </c>
    </row>
    <row r="535" spans="1:11" x14ac:dyDescent="0.25">
      <c r="A535" s="12">
        <v>99999</v>
      </c>
      <c r="B535" s="8" t="s">
        <v>47</v>
      </c>
      <c r="C535" s="8" t="s">
        <v>48</v>
      </c>
      <c r="D535" s="8" t="s">
        <v>49</v>
      </c>
      <c r="E535" s="8" t="s">
        <v>52</v>
      </c>
      <c r="F535" s="8" t="s">
        <v>51</v>
      </c>
      <c r="G535" s="9">
        <v>15614</v>
      </c>
      <c r="H535" s="9">
        <v>15614</v>
      </c>
      <c r="I535" s="9">
        <v>284.87299999999999</v>
      </c>
      <c r="J535" s="12">
        <v>2016</v>
      </c>
      <c r="K535">
        <f t="shared" si="8"/>
        <v>0</v>
      </c>
    </row>
    <row r="536" spans="1:11" x14ac:dyDescent="0.25">
      <c r="A536" s="12">
        <v>99999</v>
      </c>
      <c r="B536" s="8" t="s">
        <v>47</v>
      </c>
      <c r="C536" s="8" t="s">
        <v>48</v>
      </c>
      <c r="D536" s="8" t="s">
        <v>49</v>
      </c>
      <c r="E536" s="8" t="s">
        <v>52</v>
      </c>
      <c r="F536" s="8" t="s">
        <v>51</v>
      </c>
      <c r="G536" s="9">
        <v>5528623</v>
      </c>
      <c r="H536" s="9">
        <v>5528623</v>
      </c>
      <c r="I536" s="9">
        <v>529680.75</v>
      </c>
      <c r="J536" s="12">
        <v>2016</v>
      </c>
      <c r="K536">
        <f t="shared" si="8"/>
        <v>0</v>
      </c>
    </row>
    <row r="537" spans="1:11" x14ac:dyDescent="0.25">
      <c r="A537" s="12">
        <v>99999</v>
      </c>
      <c r="B537" s="8" t="s">
        <v>47</v>
      </c>
      <c r="C537" s="8" t="s">
        <v>62</v>
      </c>
      <c r="D537" s="8" t="s">
        <v>49</v>
      </c>
      <c r="E537" s="8" t="s">
        <v>52</v>
      </c>
      <c r="F537" s="8" t="s">
        <v>51</v>
      </c>
      <c r="G537" s="9">
        <v>1177759</v>
      </c>
      <c r="H537" s="9">
        <v>1177759</v>
      </c>
      <c r="I537" s="9">
        <v>26285.859</v>
      </c>
      <c r="J537" s="12">
        <v>2016</v>
      </c>
      <c r="K537">
        <f t="shared" si="8"/>
        <v>0</v>
      </c>
    </row>
    <row r="538" spans="1:11" x14ac:dyDescent="0.25">
      <c r="A538" s="12">
        <v>99999</v>
      </c>
      <c r="B538" s="8" t="s">
        <v>47</v>
      </c>
      <c r="C538" s="8" t="s">
        <v>54</v>
      </c>
      <c r="D538" s="8" t="s">
        <v>49</v>
      </c>
      <c r="E538" s="8" t="s">
        <v>50</v>
      </c>
      <c r="F538" s="8" t="s">
        <v>51</v>
      </c>
      <c r="G538" s="9">
        <v>0</v>
      </c>
      <c r="H538" s="9">
        <v>0</v>
      </c>
      <c r="I538" s="9">
        <v>0</v>
      </c>
      <c r="J538" s="12">
        <v>2016</v>
      </c>
      <c r="K538">
        <f t="shared" si="8"/>
        <v>0</v>
      </c>
    </row>
    <row r="539" spans="1:11" x14ac:dyDescent="0.25">
      <c r="A539" s="12">
        <v>99999</v>
      </c>
      <c r="B539" s="8" t="s">
        <v>47</v>
      </c>
      <c r="C539" s="8" t="s">
        <v>54</v>
      </c>
      <c r="D539" s="8" t="s">
        <v>49</v>
      </c>
      <c r="E539" s="8" t="s">
        <v>52</v>
      </c>
      <c r="F539" s="8" t="s">
        <v>51</v>
      </c>
      <c r="G539" s="9">
        <v>0</v>
      </c>
      <c r="H539" s="9">
        <v>0</v>
      </c>
      <c r="I539" s="9">
        <v>0</v>
      </c>
      <c r="J539" s="12">
        <v>2016</v>
      </c>
      <c r="K539">
        <f t="shared" si="8"/>
        <v>0</v>
      </c>
    </row>
    <row r="540" spans="1:11" x14ac:dyDescent="0.25">
      <c r="A540" s="12">
        <v>99999</v>
      </c>
      <c r="B540" s="8" t="s">
        <v>47</v>
      </c>
      <c r="C540" s="8" t="s">
        <v>48</v>
      </c>
      <c r="D540" s="8" t="s">
        <v>49</v>
      </c>
      <c r="E540" s="8" t="s">
        <v>50</v>
      </c>
      <c r="F540" s="8" t="s">
        <v>51</v>
      </c>
      <c r="G540" s="9">
        <v>4802987</v>
      </c>
      <c r="H540" s="9">
        <v>4802987</v>
      </c>
      <c r="I540" s="9">
        <v>356116.84</v>
      </c>
      <c r="J540" s="12">
        <v>2016</v>
      </c>
      <c r="K540">
        <f t="shared" si="8"/>
        <v>0</v>
      </c>
    </row>
    <row r="541" spans="1:11" ht="26.25" x14ac:dyDescent="0.25">
      <c r="A541" s="12">
        <v>99999</v>
      </c>
      <c r="B541" s="8" t="s">
        <v>47</v>
      </c>
      <c r="C541" s="8" t="s">
        <v>63</v>
      </c>
      <c r="D541" s="8" t="s">
        <v>49</v>
      </c>
      <c r="E541" s="8" t="s">
        <v>50</v>
      </c>
      <c r="F541" s="8" t="s">
        <v>51</v>
      </c>
      <c r="G541" s="9">
        <v>0</v>
      </c>
      <c r="H541" s="9">
        <v>0</v>
      </c>
      <c r="I541" s="9">
        <v>0</v>
      </c>
      <c r="J541" s="12">
        <v>2016</v>
      </c>
      <c r="K541">
        <f t="shared" si="8"/>
        <v>0</v>
      </c>
    </row>
    <row r="542" spans="1:11" x14ac:dyDescent="0.25">
      <c r="A542" s="12">
        <v>99999</v>
      </c>
      <c r="B542" s="8" t="s">
        <v>47</v>
      </c>
      <c r="C542" s="8" t="s">
        <v>54</v>
      </c>
      <c r="D542" s="8" t="s">
        <v>49</v>
      </c>
      <c r="E542" s="8" t="s">
        <v>50</v>
      </c>
      <c r="F542" s="8" t="s">
        <v>51</v>
      </c>
      <c r="G542" s="9">
        <v>0</v>
      </c>
      <c r="H542" s="9">
        <v>0</v>
      </c>
      <c r="I542" s="9">
        <v>0</v>
      </c>
      <c r="J542" s="12">
        <v>2016</v>
      </c>
      <c r="K542">
        <f t="shared" si="8"/>
        <v>0</v>
      </c>
    </row>
    <row r="543" spans="1:11" x14ac:dyDescent="0.25">
      <c r="A543" s="12">
        <v>99999</v>
      </c>
      <c r="B543" s="8" t="s">
        <v>47</v>
      </c>
      <c r="C543" s="8" t="s">
        <v>54</v>
      </c>
      <c r="D543" s="8" t="s">
        <v>49</v>
      </c>
      <c r="E543" s="8" t="s">
        <v>52</v>
      </c>
      <c r="F543" s="8" t="s">
        <v>51</v>
      </c>
      <c r="G543" s="9">
        <v>0</v>
      </c>
      <c r="H543" s="9">
        <v>0</v>
      </c>
      <c r="I543" s="9">
        <v>0</v>
      </c>
      <c r="J543" s="12">
        <v>2016</v>
      </c>
      <c r="K543">
        <f t="shared" si="8"/>
        <v>0</v>
      </c>
    </row>
    <row r="544" spans="1:11" x14ac:dyDescent="0.25">
      <c r="A544" s="12">
        <v>99999</v>
      </c>
      <c r="B544" s="8" t="s">
        <v>47</v>
      </c>
      <c r="C544" s="8" t="s">
        <v>54</v>
      </c>
      <c r="D544" s="8" t="s">
        <v>49</v>
      </c>
      <c r="E544" s="8" t="s">
        <v>50</v>
      </c>
      <c r="F544" s="8" t="s">
        <v>51</v>
      </c>
      <c r="G544" s="9">
        <v>0</v>
      </c>
      <c r="H544" s="9">
        <v>0</v>
      </c>
      <c r="I544" s="9">
        <v>0</v>
      </c>
      <c r="J544" s="12">
        <v>2016</v>
      </c>
      <c r="K544">
        <f t="shared" si="8"/>
        <v>0</v>
      </c>
    </row>
    <row r="545" spans="1:11" x14ac:dyDescent="0.25">
      <c r="A545" s="12">
        <v>99999</v>
      </c>
      <c r="B545" s="8" t="s">
        <v>47</v>
      </c>
      <c r="C545" s="8" t="s">
        <v>48</v>
      </c>
      <c r="D545" s="8" t="s">
        <v>49</v>
      </c>
      <c r="E545" s="8" t="s">
        <v>50</v>
      </c>
      <c r="F545" s="8" t="s">
        <v>51</v>
      </c>
      <c r="G545" s="9">
        <v>318393</v>
      </c>
      <c r="H545" s="9">
        <v>318393</v>
      </c>
      <c r="I545" s="9">
        <v>5962.6109999999999</v>
      </c>
      <c r="J545" s="12">
        <v>2016</v>
      </c>
      <c r="K545">
        <f t="shared" si="8"/>
        <v>0</v>
      </c>
    </row>
    <row r="546" spans="1:11" x14ac:dyDescent="0.25">
      <c r="A546" s="12">
        <v>99999</v>
      </c>
      <c r="B546" s="8" t="s">
        <v>47</v>
      </c>
      <c r="C546" s="8" t="s">
        <v>48</v>
      </c>
      <c r="D546" s="8" t="s">
        <v>49</v>
      </c>
      <c r="E546" s="8" t="s">
        <v>52</v>
      </c>
      <c r="F546" s="8" t="s">
        <v>51</v>
      </c>
      <c r="G546" s="9">
        <v>0</v>
      </c>
      <c r="H546" s="9">
        <v>0</v>
      </c>
      <c r="I546" s="9">
        <v>0</v>
      </c>
      <c r="J546" s="12">
        <v>2016</v>
      </c>
      <c r="K546">
        <f t="shared" si="8"/>
        <v>0</v>
      </c>
    </row>
    <row r="547" spans="1:11" x14ac:dyDescent="0.25">
      <c r="A547" s="12">
        <v>99999</v>
      </c>
      <c r="B547" s="8" t="s">
        <v>47</v>
      </c>
      <c r="C547" s="8" t="s">
        <v>48</v>
      </c>
      <c r="D547" s="8" t="s">
        <v>49</v>
      </c>
      <c r="E547" s="8" t="s">
        <v>52</v>
      </c>
      <c r="F547" s="8" t="s">
        <v>51</v>
      </c>
      <c r="G547" s="9">
        <v>14792711</v>
      </c>
      <c r="H547" s="9">
        <v>14792711</v>
      </c>
      <c r="I547" s="9">
        <v>1291523.8</v>
      </c>
      <c r="J547" s="12">
        <v>2016</v>
      </c>
      <c r="K547">
        <f t="shared" si="8"/>
        <v>0</v>
      </c>
    </row>
    <row r="548" spans="1:11" x14ac:dyDescent="0.25">
      <c r="A548" s="12">
        <v>99999</v>
      </c>
      <c r="B548" s="8" t="s">
        <v>47</v>
      </c>
      <c r="C548" s="8" t="s">
        <v>54</v>
      </c>
      <c r="D548" s="8" t="s">
        <v>49</v>
      </c>
      <c r="E548" s="8" t="s">
        <v>52</v>
      </c>
      <c r="F548" s="8" t="s">
        <v>51</v>
      </c>
      <c r="G548" s="9">
        <v>7702941</v>
      </c>
      <c r="H548" s="9">
        <v>7702941</v>
      </c>
      <c r="I548" s="9">
        <v>686820.3</v>
      </c>
      <c r="J548" s="12">
        <v>2016</v>
      </c>
      <c r="K548">
        <f t="shared" si="8"/>
        <v>0</v>
      </c>
    </row>
    <row r="549" spans="1:11" x14ac:dyDescent="0.25">
      <c r="A549" s="12">
        <v>99999</v>
      </c>
      <c r="B549" s="8" t="s">
        <v>56</v>
      </c>
      <c r="C549" s="8" t="s">
        <v>60</v>
      </c>
      <c r="D549" s="8" t="s">
        <v>49</v>
      </c>
      <c r="E549" s="8" t="s">
        <v>52</v>
      </c>
      <c r="F549" s="8" t="s">
        <v>51</v>
      </c>
      <c r="G549" s="9">
        <v>2556527</v>
      </c>
      <c r="H549" s="9">
        <v>2338908</v>
      </c>
      <c r="I549" s="9">
        <v>140693.54</v>
      </c>
      <c r="J549" s="12">
        <v>2016</v>
      </c>
      <c r="K549">
        <f t="shared" si="8"/>
        <v>0</v>
      </c>
    </row>
    <row r="550" spans="1:11" x14ac:dyDescent="0.25">
      <c r="A550" s="12">
        <v>99999</v>
      </c>
      <c r="B550" s="8" t="s">
        <v>56</v>
      </c>
      <c r="C550" s="8" t="s">
        <v>57</v>
      </c>
      <c r="D550" s="8" t="s">
        <v>49</v>
      </c>
      <c r="E550" s="8" t="s">
        <v>52</v>
      </c>
      <c r="F550" s="8" t="s">
        <v>51</v>
      </c>
      <c r="G550" s="9">
        <v>780075</v>
      </c>
      <c r="H550" s="9">
        <v>242604</v>
      </c>
      <c r="I550" s="9">
        <v>35865.637999999999</v>
      </c>
      <c r="J550" s="12">
        <v>2016</v>
      </c>
      <c r="K550">
        <f t="shared" si="8"/>
        <v>0</v>
      </c>
    </row>
    <row r="551" spans="1:11" x14ac:dyDescent="0.25">
      <c r="A551" s="12">
        <v>99999</v>
      </c>
      <c r="B551" s="8" t="s">
        <v>56</v>
      </c>
      <c r="C551" s="8" t="s">
        <v>48</v>
      </c>
      <c r="D551" s="8" t="s">
        <v>49</v>
      </c>
      <c r="E551" s="8" t="s">
        <v>50</v>
      </c>
      <c r="F551" s="8" t="s">
        <v>51</v>
      </c>
      <c r="G551" s="9">
        <v>249729</v>
      </c>
      <c r="H551" s="9">
        <v>235331</v>
      </c>
      <c r="I551" s="9">
        <v>22225.714</v>
      </c>
      <c r="J551" s="12">
        <v>2016</v>
      </c>
      <c r="K551">
        <f t="shared" si="8"/>
        <v>0</v>
      </c>
    </row>
    <row r="552" spans="1:11" x14ac:dyDescent="0.25">
      <c r="A552" s="12">
        <v>99999</v>
      </c>
      <c r="B552" s="8" t="s">
        <v>56</v>
      </c>
      <c r="C552" s="8" t="s">
        <v>61</v>
      </c>
      <c r="D552" s="8" t="s">
        <v>49</v>
      </c>
      <c r="E552" s="8" t="s">
        <v>50</v>
      </c>
      <c r="F552" s="8" t="s">
        <v>51</v>
      </c>
      <c r="G552" s="9">
        <v>957895</v>
      </c>
      <c r="H552" s="9">
        <v>95997</v>
      </c>
      <c r="I552" s="9">
        <v>19853.075000000001</v>
      </c>
      <c r="J552" s="12">
        <v>2016</v>
      </c>
      <c r="K552">
        <f t="shared" si="8"/>
        <v>0</v>
      </c>
    </row>
    <row r="553" spans="1:11" x14ac:dyDescent="0.25">
      <c r="A553" s="12">
        <v>99999</v>
      </c>
      <c r="B553" s="8" t="s">
        <v>56</v>
      </c>
      <c r="C553" s="8" t="s">
        <v>60</v>
      </c>
      <c r="D553" s="8" t="s">
        <v>49</v>
      </c>
      <c r="E553" s="8" t="s">
        <v>50</v>
      </c>
      <c r="F553" s="8" t="s">
        <v>51</v>
      </c>
      <c r="G553" s="9">
        <v>0</v>
      </c>
      <c r="H553" s="9">
        <v>0</v>
      </c>
      <c r="I553" s="9">
        <v>0</v>
      </c>
      <c r="J553" s="12">
        <v>2016</v>
      </c>
      <c r="K553">
        <f t="shared" si="8"/>
        <v>0</v>
      </c>
    </row>
    <row r="554" spans="1:11" x14ac:dyDescent="0.25">
      <c r="A554" s="12">
        <v>99999</v>
      </c>
      <c r="B554" s="8" t="s">
        <v>56</v>
      </c>
      <c r="C554" s="8" t="s">
        <v>61</v>
      </c>
      <c r="D554" s="8" t="s">
        <v>49</v>
      </c>
      <c r="E554" s="8" t="s">
        <v>50</v>
      </c>
      <c r="F554" s="8" t="s">
        <v>51</v>
      </c>
      <c r="G554" s="9">
        <v>0</v>
      </c>
      <c r="H554" s="9">
        <v>0</v>
      </c>
      <c r="I554" s="9">
        <v>0</v>
      </c>
      <c r="J554" s="12">
        <v>2016</v>
      </c>
      <c r="K554">
        <f t="shared" si="8"/>
        <v>0</v>
      </c>
    </row>
    <row r="555" spans="1:11" x14ac:dyDescent="0.25">
      <c r="A555" s="12">
        <v>99999</v>
      </c>
      <c r="B555" s="8" t="s">
        <v>56</v>
      </c>
      <c r="C555" s="8" t="s">
        <v>60</v>
      </c>
      <c r="D555" s="8" t="s">
        <v>49</v>
      </c>
      <c r="E555" s="8" t="s">
        <v>50</v>
      </c>
      <c r="F555" s="8" t="s">
        <v>51</v>
      </c>
      <c r="G555" s="9">
        <v>1914327</v>
      </c>
      <c r="H555" s="9">
        <v>314912</v>
      </c>
      <c r="I555" s="9">
        <v>54590.821000000004</v>
      </c>
      <c r="J555" s="12">
        <v>2016</v>
      </c>
      <c r="K555">
        <f t="shared" si="8"/>
        <v>0</v>
      </c>
    </row>
    <row r="556" spans="1:11" x14ac:dyDescent="0.25">
      <c r="A556" s="12">
        <v>99999</v>
      </c>
      <c r="B556" s="8" t="s">
        <v>56</v>
      </c>
      <c r="C556" s="8" t="s">
        <v>61</v>
      </c>
      <c r="D556" s="8" t="s">
        <v>49</v>
      </c>
      <c r="E556" s="8" t="s">
        <v>52</v>
      </c>
      <c r="F556" s="8" t="s">
        <v>51</v>
      </c>
      <c r="G556" s="9">
        <v>1253020</v>
      </c>
      <c r="H556" s="9">
        <v>69770</v>
      </c>
      <c r="I556" s="9">
        <v>5950.384</v>
      </c>
      <c r="J556" s="12">
        <v>2016</v>
      </c>
      <c r="K556">
        <f t="shared" si="8"/>
        <v>0</v>
      </c>
    </row>
    <row r="557" spans="1:11" x14ac:dyDescent="0.25">
      <c r="A557" s="12">
        <v>99999</v>
      </c>
      <c r="B557" s="8" t="s">
        <v>56</v>
      </c>
      <c r="C557" s="8" t="s">
        <v>61</v>
      </c>
      <c r="D557" s="8" t="s">
        <v>49</v>
      </c>
      <c r="E557" s="8" t="s">
        <v>50</v>
      </c>
      <c r="F557" s="8" t="s">
        <v>51</v>
      </c>
      <c r="G557" s="9">
        <v>6365977</v>
      </c>
      <c r="H557" s="9">
        <v>839387</v>
      </c>
      <c r="I557" s="9">
        <v>170278.9</v>
      </c>
      <c r="J557" s="12">
        <v>2016</v>
      </c>
      <c r="K557">
        <f t="shared" si="8"/>
        <v>0</v>
      </c>
    </row>
    <row r="558" spans="1:11" x14ac:dyDescent="0.25">
      <c r="A558" s="12">
        <v>99999</v>
      </c>
      <c r="B558" s="8" t="s">
        <v>56</v>
      </c>
      <c r="C558" s="8" t="s">
        <v>61</v>
      </c>
      <c r="D558" s="8" t="s">
        <v>49</v>
      </c>
      <c r="E558" s="8" t="s">
        <v>50</v>
      </c>
      <c r="F558" s="8" t="s">
        <v>51</v>
      </c>
      <c r="G558" s="9">
        <v>3227304</v>
      </c>
      <c r="H558" s="9">
        <v>370411</v>
      </c>
      <c r="I558" s="9">
        <v>70230.212</v>
      </c>
      <c r="J558" s="12">
        <v>2016</v>
      </c>
      <c r="K558">
        <f t="shared" si="8"/>
        <v>0</v>
      </c>
    </row>
    <row r="559" spans="1:11" x14ac:dyDescent="0.25">
      <c r="A559" s="12">
        <v>99999</v>
      </c>
      <c r="B559" s="8" t="s">
        <v>56</v>
      </c>
      <c r="C559" s="8" t="s">
        <v>61</v>
      </c>
      <c r="D559" s="8" t="s">
        <v>49</v>
      </c>
      <c r="E559" s="8" t="s">
        <v>50</v>
      </c>
      <c r="F559" s="8" t="s">
        <v>51</v>
      </c>
      <c r="G559" s="9">
        <v>991762</v>
      </c>
      <c r="H559" s="9">
        <v>272685</v>
      </c>
      <c r="I559" s="9">
        <v>27237.446</v>
      </c>
      <c r="J559" s="12">
        <v>2016</v>
      </c>
      <c r="K559">
        <f t="shared" si="8"/>
        <v>0</v>
      </c>
    </row>
    <row r="560" spans="1:11" x14ac:dyDescent="0.25">
      <c r="A560" s="12">
        <v>99999</v>
      </c>
      <c r="B560" s="8" t="s">
        <v>56</v>
      </c>
      <c r="C560" s="8" t="s">
        <v>57</v>
      </c>
      <c r="D560" s="8" t="s">
        <v>49</v>
      </c>
      <c r="E560" s="8" t="s">
        <v>50</v>
      </c>
      <c r="F560" s="8" t="s">
        <v>51</v>
      </c>
      <c r="G560" s="9">
        <v>3041018</v>
      </c>
      <c r="H560" s="9">
        <v>754011</v>
      </c>
      <c r="I560" s="9">
        <v>117583.3</v>
      </c>
      <c r="J560" s="12">
        <v>2016</v>
      </c>
      <c r="K560">
        <f t="shared" si="8"/>
        <v>0</v>
      </c>
    </row>
    <row r="561" spans="1:11" x14ac:dyDescent="0.25">
      <c r="A561" s="12">
        <v>99999</v>
      </c>
      <c r="B561" s="8" t="s">
        <v>56</v>
      </c>
      <c r="C561" s="8" t="s">
        <v>61</v>
      </c>
      <c r="D561" s="8" t="s">
        <v>49</v>
      </c>
      <c r="E561" s="8" t="s">
        <v>50</v>
      </c>
      <c r="F561" s="8" t="s">
        <v>51</v>
      </c>
      <c r="G561" s="9">
        <v>1419867</v>
      </c>
      <c r="H561" s="9">
        <v>456526</v>
      </c>
      <c r="I561" s="9">
        <v>43377.75</v>
      </c>
      <c r="J561" s="12">
        <v>2016</v>
      </c>
      <c r="K561">
        <f t="shared" si="8"/>
        <v>0</v>
      </c>
    </row>
    <row r="562" spans="1:11" x14ac:dyDescent="0.25">
      <c r="A562" s="12">
        <v>99999</v>
      </c>
      <c r="B562" s="8" t="s">
        <v>56</v>
      </c>
      <c r="C562" s="8" t="s">
        <v>61</v>
      </c>
      <c r="D562" s="8" t="s">
        <v>49</v>
      </c>
      <c r="E562" s="8" t="s">
        <v>52</v>
      </c>
      <c r="F562" s="8" t="s">
        <v>51</v>
      </c>
      <c r="G562" s="9">
        <v>18555705</v>
      </c>
      <c r="H562" s="9">
        <v>6330471</v>
      </c>
      <c r="I562" s="9">
        <v>748247.88</v>
      </c>
      <c r="J562" s="12">
        <v>2016</v>
      </c>
      <c r="K562">
        <f t="shared" si="8"/>
        <v>0</v>
      </c>
    </row>
    <row r="563" spans="1:11" x14ac:dyDescent="0.25">
      <c r="A563" s="12">
        <v>99999</v>
      </c>
      <c r="B563" s="8" t="s">
        <v>56</v>
      </c>
      <c r="C563" s="8" t="s">
        <v>61</v>
      </c>
      <c r="D563" s="8" t="s">
        <v>49</v>
      </c>
      <c r="E563" s="8" t="s">
        <v>50</v>
      </c>
      <c r="F563" s="8" t="s">
        <v>51</v>
      </c>
      <c r="G563" s="9">
        <v>1618069</v>
      </c>
      <c r="H563" s="9">
        <v>281036</v>
      </c>
      <c r="I563" s="9">
        <v>57543.534</v>
      </c>
      <c r="J563" s="12">
        <v>2016</v>
      </c>
      <c r="K563">
        <f t="shared" si="8"/>
        <v>0</v>
      </c>
    </row>
    <row r="564" spans="1:11" x14ac:dyDescent="0.25">
      <c r="A564" s="12">
        <v>99999</v>
      </c>
      <c r="B564" s="8" t="s">
        <v>56</v>
      </c>
      <c r="C564" s="8" t="s">
        <v>61</v>
      </c>
      <c r="D564" s="8" t="s">
        <v>49</v>
      </c>
      <c r="E564" s="8" t="s">
        <v>52</v>
      </c>
      <c r="F564" s="8" t="s">
        <v>51</v>
      </c>
      <c r="G564" s="9">
        <v>206120</v>
      </c>
      <c r="H564" s="9">
        <v>18355</v>
      </c>
      <c r="I564" s="9">
        <v>3737.0259999999998</v>
      </c>
      <c r="J564" s="12">
        <v>2016</v>
      </c>
      <c r="K564">
        <f t="shared" si="8"/>
        <v>0</v>
      </c>
    </row>
    <row r="565" spans="1:11" x14ac:dyDescent="0.25">
      <c r="A565" s="12">
        <v>99999</v>
      </c>
      <c r="B565" s="8" t="s">
        <v>56</v>
      </c>
      <c r="C565" s="8" t="s">
        <v>57</v>
      </c>
      <c r="D565" s="8" t="s">
        <v>49</v>
      </c>
      <c r="E565" s="8" t="s">
        <v>50</v>
      </c>
      <c r="F565" s="8" t="s">
        <v>51</v>
      </c>
      <c r="G565" s="9">
        <v>645265</v>
      </c>
      <c r="H565" s="9">
        <v>140345</v>
      </c>
      <c r="I565" s="9">
        <v>11969.648999999999</v>
      </c>
      <c r="J565" s="12">
        <v>2016</v>
      </c>
      <c r="K565">
        <f t="shared" si="8"/>
        <v>0</v>
      </c>
    </row>
    <row r="566" spans="1:11" x14ac:dyDescent="0.25">
      <c r="A566" s="12">
        <v>99999</v>
      </c>
      <c r="B566" s="8" t="s">
        <v>56</v>
      </c>
      <c r="C566" s="8" t="s">
        <v>61</v>
      </c>
      <c r="D566" s="8" t="s">
        <v>49</v>
      </c>
      <c r="E566" s="8" t="s">
        <v>50</v>
      </c>
      <c r="F566" s="8" t="s">
        <v>51</v>
      </c>
      <c r="G566" s="9">
        <v>12524166</v>
      </c>
      <c r="H566" s="9">
        <v>2462745</v>
      </c>
      <c r="I566" s="9">
        <v>422189.42</v>
      </c>
      <c r="J566" s="12">
        <v>2016</v>
      </c>
      <c r="K566">
        <f t="shared" si="8"/>
        <v>0</v>
      </c>
    </row>
    <row r="567" spans="1:11" x14ac:dyDescent="0.25">
      <c r="A567" s="12">
        <v>99999</v>
      </c>
      <c r="B567" s="8" t="s">
        <v>56</v>
      </c>
      <c r="C567" s="8" t="s">
        <v>60</v>
      </c>
      <c r="D567" s="8" t="s">
        <v>49</v>
      </c>
      <c r="E567" s="8" t="s">
        <v>50</v>
      </c>
      <c r="F567" s="8" t="s">
        <v>51</v>
      </c>
      <c r="G567" s="9">
        <v>0</v>
      </c>
      <c r="H567" s="9">
        <v>0</v>
      </c>
      <c r="I567" s="9">
        <v>0</v>
      </c>
      <c r="J567" s="12">
        <v>2016</v>
      </c>
      <c r="K567">
        <f t="shared" si="8"/>
        <v>0</v>
      </c>
    </row>
    <row r="568" spans="1:11" x14ac:dyDescent="0.25">
      <c r="A568" s="12">
        <v>99999</v>
      </c>
      <c r="B568" s="8" t="s">
        <v>56</v>
      </c>
      <c r="C568" s="8" t="s">
        <v>57</v>
      </c>
      <c r="D568" s="8" t="s">
        <v>49</v>
      </c>
      <c r="E568" s="8" t="s">
        <v>50</v>
      </c>
      <c r="F568" s="8" t="s">
        <v>51</v>
      </c>
      <c r="G568" s="9">
        <v>180898</v>
      </c>
      <c r="H568" s="9">
        <v>28226</v>
      </c>
      <c r="I568" s="9">
        <v>4947.5889999999999</v>
      </c>
      <c r="J568" s="12">
        <v>2016</v>
      </c>
      <c r="K568">
        <f t="shared" si="8"/>
        <v>0</v>
      </c>
    </row>
    <row r="569" spans="1:11" x14ac:dyDescent="0.25">
      <c r="A569" s="12">
        <v>99999</v>
      </c>
      <c r="B569" s="8" t="s">
        <v>56</v>
      </c>
      <c r="C569" s="8" t="s">
        <v>61</v>
      </c>
      <c r="D569" s="8" t="s">
        <v>49</v>
      </c>
      <c r="E569" s="8" t="s">
        <v>50</v>
      </c>
      <c r="F569" s="8" t="s">
        <v>51</v>
      </c>
      <c r="G569" s="9">
        <v>1409857</v>
      </c>
      <c r="H569" s="9">
        <v>28618</v>
      </c>
      <c r="I569" s="9">
        <v>2440.7910000000002</v>
      </c>
      <c r="J569" s="12">
        <v>2016</v>
      </c>
      <c r="K569">
        <f t="shared" si="8"/>
        <v>0</v>
      </c>
    </row>
    <row r="570" spans="1:11" x14ac:dyDescent="0.25">
      <c r="A570" s="12">
        <v>99999</v>
      </c>
      <c r="B570" s="8" t="s">
        <v>56</v>
      </c>
      <c r="C570" s="8" t="s">
        <v>61</v>
      </c>
      <c r="D570" s="8" t="s">
        <v>49</v>
      </c>
      <c r="E570" s="8" t="s">
        <v>50</v>
      </c>
      <c r="F570" s="8" t="s">
        <v>51</v>
      </c>
      <c r="G570" s="9">
        <v>0</v>
      </c>
      <c r="H570" s="9">
        <v>0</v>
      </c>
      <c r="I570" s="9">
        <v>0</v>
      </c>
      <c r="J570" s="12">
        <v>2016</v>
      </c>
      <c r="K570">
        <f t="shared" si="8"/>
        <v>0</v>
      </c>
    </row>
    <row r="571" spans="1:11" x14ac:dyDescent="0.25">
      <c r="A571" s="12">
        <v>99999</v>
      </c>
      <c r="B571" s="8" t="s">
        <v>56</v>
      </c>
      <c r="C571" s="8" t="s">
        <v>61</v>
      </c>
      <c r="D571" s="8" t="s">
        <v>49</v>
      </c>
      <c r="E571" s="8" t="s">
        <v>53</v>
      </c>
      <c r="F571" s="8" t="s">
        <v>51</v>
      </c>
      <c r="G571" s="9">
        <v>0</v>
      </c>
      <c r="H571" s="9">
        <v>0</v>
      </c>
      <c r="I571" s="9">
        <v>0</v>
      </c>
      <c r="J571" s="12">
        <v>2016</v>
      </c>
      <c r="K571">
        <f t="shared" si="8"/>
        <v>1</v>
      </c>
    </row>
    <row r="572" spans="1:11" x14ac:dyDescent="0.25">
      <c r="A572" s="12">
        <v>99999</v>
      </c>
      <c r="B572" s="8" t="s">
        <v>56</v>
      </c>
      <c r="C572" s="8" t="s">
        <v>61</v>
      </c>
      <c r="D572" s="8" t="s">
        <v>49</v>
      </c>
      <c r="E572" s="8" t="s">
        <v>50</v>
      </c>
      <c r="F572" s="8" t="s">
        <v>51</v>
      </c>
      <c r="G572" s="9">
        <v>781067</v>
      </c>
      <c r="H572" s="9">
        <v>76210</v>
      </c>
      <c r="I572" s="9">
        <v>17548.163</v>
      </c>
      <c r="J572" s="12">
        <v>2016</v>
      </c>
      <c r="K572">
        <f t="shared" si="8"/>
        <v>0</v>
      </c>
    </row>
    <row r="573" spans="1:11" x14ac:dyDescent="0.25">
      <c r="A573" s="12">
        <v>99999</v>
      </c>
      <c r="B573" s="8" t="s">
        <v>56</v>
      </c>
      <c r="C573" s="8" t="s">
        <v>57</v>
      </c>
      <c r="D573" s="8" t="s">
        <v>49</v>
      </c>
      <c r="E573" s="8" t="s">
        <v>50</v>
      </c>
      <c r="F573" s="8" t="s">
        <v>51</v>
      </c>
      <c r="G573" s="9">
        <v>0</v>
      </c>
      <c r="H573" s="9">
        <v>0</v>
      </c>
      <c r="I573" s="9">
        <v>0</v>
      </c>
      <c r="J573" s="12">
        <v>2016</v>
      </c>
      <c r="K573">
        <f t="shared" si="8"/>
        <v>0</v>
      </c>
    </row>
    <row r="574" spans="1:11" x14ac:dyDescent="0.25">
      <c r="A574" s="12">
        <v>99999</v>
      </c>
      <c r="B574" s="8" t="s">
        <v>56</v>
      </c>
      <c r="C574" s="8" t="s">
        <v>61</v>
      </c>
      <c r="D574" s="8" t="s">
        <v>49</v>
      </c>
      <c r="E574" s="8" t="s">
        <v>50</v>
      </c>
      <c r="F574" s="8" t="s">
        <v>51</v>
      </c>
      <c r="G574" s="9">
        <v>0</v>
      </c>
      <c r="H574" s="9">
        <v>0</v>
      </c>
      <c r="I574" s="9">
        <v>0</v>
      </c>
      <c r="J574" s="12">
        <v>2016</v>
      </c>
      <c r="K574">
        <f t="shared" si="8"/>
        <v>0</v>
      </c>
    </row>
    <row r="575" spans="1:11" x14ac:dyDescent="0.25">
      <c r="A575" s="12">
        <v>99999</v>
      </c>
      <c r="B575" s="8" t="s">
        <v>56</v>
      </c>
      <c r="C575" s="8" t="s">
        <v>61</v>
      </c>
      <c r="D575" s="8" t="s">
        <v>49</v>
      </c>
      <c r="E575" s="8" t="s">
        <v>50</v>
      </c>
      <c r="F575" s="8" t="s">
        <v>51</v>
      </c>
      <c r="G575" s="9">
        <v>2480101</v>
      </c>
      <c r="H575" s="9">
        <v>343092</v>
      </c>
      <c r="I575" s="9">
        <v>53548.536</v>
      </c>
      <c r="J575" s="12">
        <v>2016</v>
      </c>
      <c r="K575">
        <f t="shared" si="8"/>
        <v>0</v>
      </c>
    </row>
    <row r="576" spans="1:11" x14ac:dyDescent="0.25">
      <c r="A576" s="12">
        <v>99999</v>
      </c>
      <c r="B576" s="8" t="s">
        <v>56</v>
      </c>
      <c r="C576" s="8" t="s">
        <v>61</v>
      </c>
      <c r="D576" s="8" t="s">
        <v>49</v>
      </c>
      <c r="E576" s="8" t="s">
        <v>52</v>
      </c>
      <c r="F576" s="8" t="s">
        <v>51</v>
      </c>
      <c r="G576" s="9">
        <v>1595039</v>
      </c>
      <c r="H576" s="9">
        <v>180841</v>
      </c>
      <c r="I576" s="9">
        <v>34401.502</v>
      </c>
      <c r="J576" s="12">
        <v>2016</v>
      </c>
      <c r="K576">
        <f t="shared" si="8"/>
        <v>0</v>
      </c>
    </row>
    <row r="577" spans="1:11" x14ac:dyDescent="0.25">
      <c r="A577" s="12">
        <v>99999</v>
      </c>
      <c r="B577" s="8" t="s">
        <v>56</v>
      </c>
      <c r="C577" s="8" t="s">
        <v>48</v>
      </c>
      <c r="D577" s="8" t="s">
        <v>49</v>
      </c>
      <c r="E577" s="8" t="s">
        <v>50</v>
      </c>
      <c r="F577" s="8" t="s">
        <v>51</v>
      </c>
      <c r="G577" s="9">
        <v>0</v>
      </c>
      <c r="H577" s="9">
        <v>0</v>
      </c>
      <c r="I577" s="9">
        <v>0</v>
      </c>
      <c r="J577" s="12">
        <v>2016</v>
      </c>
      <c r="K577">
        <f t="shared" si="8"/>
        <v>0</v>
      </c>
    </row>
    <row r="578" spans="1:11" x14ac:dyDescent="0.25">
      <c r="A578" s="12">
        <v>99999</v>
      </c>
      <c r="B578" s="8" t="s">
        <v>56</v>
      </c>
      <c r="C578" s="8" t="s">
        <v>48</v>
      </c>
      <c r="D578" s="8" t="s">
        <v>49</v>
      </c>
      <c r="E578" s="8" t="s">
        <v>53</v>
      </c>
      <c r="F578" s="8" t="s">
        <v>51</v>
      </c>
      <c r="G578" s="9">
        <v>0</v>
      </c>
      <c r="H578" s="9">
        <v>0</v>
      </c>
      <c r="I578" s="9">
        <v>0</v>
      </c>
      <c r="J578" s="12">
        <v>2016</v>
      </c>
      <c r="K578">
        <f t="shared" si="8"/>
        <v>1</v>
      </c>
    </row>
    <row r="579" spans="1:11" x14ac:dyDescent="0.25">
      <c r="A579" s="12">
        <v>99999</v>
      </c>
      <c r="B579" s="8" t="s">
        <v>56</v>
      </c>
      <c r="C579" s="8" t="s">
        <v>48</v>
      </c>
      <c r="D579" s="8" t="s">
        <v>49</v>
      </c>
      <c r="E579" s="8" t="s">
        <v>52</v>
      </c>
      <c r="F579" s="8" t="s">
        <v>51</v>
      </c>
      <c r="G579" s="9">
        <v>3167378</v>
      </c>
      <c r="H579" s="9">
        <v>1729804</v>
      </c>
      <c r="I579" s="9">
        <v>146054.79</v>
      </c>
      <c r="J579" s="12">
        <v>2016</v>
      </c>
      <c r="K579">
        <f t="shared" ref="K579:K612" si="9">IF(E579="LIG",1,0)</f>
        <v>0</v>
      </c>
    </row>
    <row r="580" spans="1:11" x14ac:dyDescent="0.25">
      <c r="A580" s="12">
        <v>99999</v>
      </c>
      <c r="B580" s="8" t="s">
        <v>56</v>
      </c>
      <c r="C580" s="8" t="s">
        <v>61</v>
      </c>
      <c r="D580" s="8" t="s">
        <v>49</v>
      </c>
      <c r="E580" s="8" t="s">
        <v>50</v>
      </c>
      <c r="F580" s="8" t="s">
        <v>51</v>
      </c>
      <c r="G580" s="9">
        <v>0</v>
      </c>
      <c r="H580" s="9">
        <v>0</v>
      </c>
      <c r="I580" s="9">
        <v>0</v>
      </c>
      <c r="J580" s="12">
        <v>2016</v>
      </c>
      <c r="K580">
        <f t="shared" si="9"/>
        <v>0</v>
      </c>
    </row>
    <row r="581" spans="1:11" x14ac:dyDescent="0.25">
      <c r="A581" s="12">
        <v>99999</v>
      </c>
      <c r="B581" s="8" t="s">
        <v>56</v>
      </c>
      <c r="C581" s="8" t="s">
        <v>61</v>
      </c>
      <c r="D581" s="8" t="s">
        <v>49</v>
      </c>
      <c r="E581" s="8" t="s">
        <v>52</v>
      </c>
      <c r="F581" s="8" t="s">
        <v>51</v>
      </c>
      <c r="G581" s="9">
        <v>12847030</v>
      </c>
      <c r="H581" s="9">
        <v>4326887</v>
      </c>
      <c r="I581" s="9">
        <v>520724.16</v>
      </c>
      <c r="J581" s="12">
        <v>2016</v>
      </c>
      <c r="K581">
        <f t="shared" si="9"/>
        <v>0</v>
      </c>
    </row>
    <row r="582" spans="1:11" x14ac:dyDescent="0.25">
      <c r="A582" s="12">
        <v>99999</v>
      </c>
      <c r="B582" s="8" t="s">
        <v>56</v>
      </c>
      <c r="C582" s="8" t="s">
        <v>60</v>
      </c>
      <c r="D582" s="8" t="s">
        <v>49</v>
      </c>
      <c r="E582" s="8" t="s">
        <v>50</v>
      </c>
      <c r="F582" s="8" t="s">
        <v>51</v>
      </c>
      <c r="G582" s="9">
        <v>1833107</v>
      </c>
      <c r="H582" s="9">
        <v>215942</v>
      </c>
      <c r="I582" s="9">
        <v>18417.057000000001</v>
      </c>
      <c r="J582" s="12">
        <v>2016</v>
      </c>
      <c r="K582">
        <f t="shared" si="9"/>
        <v>0</v>
      </c>
    </row>
    <row r="583" spans="1:11" x14ac:dyDescent="0.25">
      <c r="A583" s="12">
        <v>99999</v>
      </c>
      <c r="B583" s="8" t="s">
        <v>56</v>
      </c>
      <c r="C583" s="8" t="s">
        <v>61</v>
      </c>
      <c r="D583" s="8" t="s">
        <v>49</v>
      </c>
      <c r="E583" s="8" t="s">
        <v>50</v>
      </c>
      <c r="F583" s="8" t="s">
        <v>51</v>
      </c>
      <c r="G583" s="9">
        <v>735249</v>
      </c>
      <c r="H583" s="9">
        <v>330832</v>
      </c>
      <c r="I583" s="9">
        <v>26179.957999999999</v>
      </c>
      <c r="J583" s="12">
        <v>2016</v>
      </c>
      <c r="K583">
        <f t="shared" si="9"/>
        <v>0</v>
      </c>
    </row>
    <row r="584" spans="1:11" x14ac:dyDescent="0.25">
      <c r="A584" s="12">
        <v>99999</v>
      </c>
      <c r="B584" s="8" t="s">
        <v>56</v>
      </c>
      <c r="C584" s="8" t="s">
        <v>61</v>
      </c>
      <c r="D584" s="8" t="s">
        <v>49</v>
      </c>
      <c r="E584" s="8" t="s">
        <v>53</v>
      </c>
      <c r="F584" s="8" t="s">
        <v>51</v>
      </c>
      <c r="G584" s="9">
        <v>0</v>
      </c>
      <c r="H584" s="9">
        <v>0</v>
      </c>
      <c r="I584" s="9">
        <v>0</v>
      </c>
      <c r="J584" s="12">
        <v>2016</v>
      </c>
      <c r="K584">
        <f t="shared" si="9"/>
        <v>1</v>
      </c>
    </row>
    <row r="585" spans="1:11" x14ac:dyDescent="0.25">
      <c r="A585" s="12">
        <v>99999</v>
      </c>
      <c r="B585" s="8" t="s">
        <v>56</v>
      </c>
      <c r="C585" s="8" t="s">
        <v>61</v>
      </c>
      <c r="D585" s="8" t="s">
        <v>49</v>
      </c>
      <c r="E585" s="8" t="s">
        <v>53</v>
      </c>
      <c r="F585" s="8" t="s">
        <v>51</v>
      </c>
      <c r="G585" s="9">
        <v>492229</v>
      </c>
      <c r="H585" s="9">
        <v>96259</v>
      </c>
      <c r="I585" s="9">
        <v>8209.6370000000006</v>
      </c>
      <c r="J585" s="12">
        <v>2016</v>
      </c>
      <c r="K585">
        <f t="shared" si="9"/>
        <v>1</v>
      </c>
    </row>
    <row r="586" spans="1:11" x14ac:dyDescent="0.25">
      <c r="A586" s="12">
        <v>99999</v>
      </c>
      <c r="B586" s="8" t="s">
        <v>56</v>
      </c>
      <c r="C586" s="8" t="s">
        <v>60</v>
      </c>
      <c r="D586" s="8" t="s">
        <v>49</v>
      </c>
      <c r="E586" s="8" t="s">
        <v>50</v>
      </c>
      <c r="F586" s="8" t="s">
        <v>51</v>
      </c>
      <c r="G586" s="9">
        <v>4106019</v>
      </c>
      <c r="H586" s="9">
        <v>2526008</v>
      </c>
      <c r="I586" s="9">
        <v>267467.5</v>
      </c>
      <c r="J586" s="12">
        <v>2016</v>
      </c>
      <c r="K586">
        <f t="shared" si="9"/>
        <v>0</v>
      </c>
    </row>
    <row r="587" spans="1:11" x14ac:dyDescent="0.25">
      <c r="A587" s="12">
        <v>99999</v>
      </c>
      <c r="B587" s="8" t="s">
        <v>56</v>
      </c>
      <c r="C587" s="8" t="s">
        <v>61</v>
      </c>
      <c r="D587" s="8" t="s">
        <v>49</v>
      </c>
      <c r="E587" s="8" t="s">
        <v>50</v>
      </c>
      <c r="F587" s="8" t="s">
        <v>51</v>
      </c>
      <c r="G587" s="9">
        <v>12375492</v>
      </c>
      <c r="H587" s="9">
        <v>819045</v>
      </c>
      <c r="I587" s="9">
        <v>157615.76999999999</v>
      </c>
      <c r="J587" s="12">
        <v>2016</v>
      </c>
      <c r="K587">
        <f t="shared" si="9"/>
        <v>0</v>
      </c>
    </row>
    <row r="588" spans="1:11" x14ac:dyDescent="0.25">
      <c r="A588" s="12">
        <v>99999</v>
      </c>
      <c r="B588" s="8" t="s">
        <v>56</v>
      </c>
      <c r="C588" s="8" t="s">
        <v>61</v>
      </c>
      <c r="D588" s="8" t="s">
        <v>49</v>
      </c>
      <c r="E588" s="8" t="s">
        <v>52</v>
      </c>
      <c r="F588" s="8" t="s">
        <v>51</v>
      </c>
      <c r="G588" s="9">
        <v>2743045</v>
      </c>
      <c r="H588" s="9">
        <v>1102461</v>
      </c>
      <c r="I588" s="9">
        <v>77431.373000000007</v>
      </c>
      <c r="J588" s="12">
        <v>2016</v>
      </c>
      <c r="K588">
        <f t="shared" si="9"/>
        <v>0</v>
      </c>
    </row>
    <row r="589" spans="1:11" x14ac:dyDescent="0.25">
      <c r="A589" s="12">
        <v>99999</v>
      </c>
      <c r="B589" s="8" t="s">
        <v>56</v>
      </c>
      <c r="C589" s="8" t="s">
        <v>61</v>
      </c>
      <c r="D589" s="8" t="s">
        <v>49</v>
      </c>
      <c r="E589" s="8" t="s">
        <v>50</v>
      </c>
      <c r="F589" s="8" t="s">
        <v>51</v>
      </c>
      <c r="G589" s="9">
        <v>0</v>
      </c>
      <c r="H589" s="9">
        <v>0</v>
      </c>
      <c r="I589" s="9">
        <v>0</v>
      </c>
      <c r="J589" s="12">
        <v>2016</v>
      </c>
      <c r="K589">
        <f t="shared" si="9"/>
        <v>0</v>
      </c>
    </row>
    <row r="590" spans="1:11" x14ac:dyDescent="0.25">
      <c r="A590" s="12">
        <v>99999</v>
      </c>
      <c r="B590" s="8" t="s">
        <v>56</v>
      </c>
      <c r="C590" s="8" t="s">
        <v>61</v>
      </c>
      <c r="D590" s="8" t="s">
        <v>49</v>
      </c>
      <c r="E590" s="8" t="s">
        <v>52</v>
      </c>
      <c r="F590" s="8" t="s">
        <v>51</v>
      </c>
      <c r="G590" s="9">
        <v>8231484</v>
      </c>
      <c r="H590" s="9">
        <v>3454101</v>
      </c>
      <c r="I590" s="9">
        <v>302198.99</v>
      </c>
      <c r="J590" s="12">
        <v>2016</v>
      </c>
      <c r="K590">
        <f t="shared" si="9"/>
        <v>0</v>
      </c>
    </row>
    <row r="591" spans="1:11" x14ac:dyDescent="0.25">
      <c r="A591" s="12">
        <v>99999</v>
      </c>
      <c r="B591" s="8" t="s">
        <v>56</v>
      </c>
      <c r="C591" s="8" t="s">
        <v>60</v>
      </c>
      <c r="D591" s="8" t="s">
        <v>49</v>
      </c>
      <c r="E591" s="8" t="s">
        <v>50</v>
      </c>
      <c r="F591" s="8" t="s">
        <v>51</v>
      </c>
      <c r="G591" s="9">
        <v>0</v>
      </c>
      <c r="H591" s="9">
        <v>0</v>
      </c>
      <c r="I591" s="9">
        <v>0</v>
      </c>
      <c r="J591" s="12">
        <v>2016</v>
      </c>
      <c r="K591">
        <f t="shared" si="9"/>
        <v>0</v>
      </c>
    </row>
    <row r="592" spans="1:11" x14ac:dyDescent="0.25">
      <c r="A592" s="12">
        <v>99999</v>
      </c>
      <c r="B592" s="8" t="s">
        <v>56</v>
      </c>
      <c r="C592" s="8" t="s">
        <v>57</v>
      </c>
      <c r="D592" s="8" t="s">
        <v>49</v>
      </c>
      <c r="E592" s="8" t="s">
        <v>50</v>
      </c>
      <c r="F592" s="8" t="s">
        <v>51</v>
      </c>
      <c r="G592" s="9">
        <v>0</v>
      </c>
      <c r="H592" s="9">
        <v>0</v>
      </c>
      <c r="I592" s="9">
        <v>0</v>
      </c>
      <c r="J592" s="12">
        <v>2016</v>
      </c>
      <c r="K592">
        <f t="shared" si="9"/>
        <v>0</v>
      </c>
    </row>
    <row r="593" spans="1:11" x14ac:dyDescent="0.25">
      <c r="A593" s="12">
        <v>99999</v>
      </c>
      <c r="B593" s="8" t="s">
        <v>56</v>
      </c>
      <c r="C593" s="8" t="s">
        <v>61</v>
      </c>
      <c r="D593" s="8" t="s">
        <v>49</v>
      </c>
      <c r="E593" s="8" t="s">
        <v>50</v>
      </c>
      <c r="F593" s="8" t="s">
        <v>51</v>
      </c>
      <c r="G593" s="9">
        <v>2345502</v>
      </c>
      <c r="H593" s="9">
        <v>335553</v>
      </c>
      <c r="I593" s="9">
        <v>48546.569000000003</v>
      </c>
      <c r="J593" s="12">
        <v>2016</v>
      </c>
      <c r="K593">
        <f t="shared" si="9"/>
        <v>0</v>
      </c>
    </row>
    <row r="594" spans="1:11" x14ac:dyDescent="0.25">
      <c r="A594" s="12">
        <v>99999</v>
      </c>
      <c r="B594" s="8" t="s">
        <v>56</v>
      </c>
      <c r="C594" s="8" t="s">
        <v>61</v>
      </c>
      <c r="D594" s="8" t="s">
        <v>49</v>
      </c>
      <c r="E594" s="8" t="s">
        <v>50</v>
      </c>
      <c r="F594" s="8" t="s">
        <v>51</v>
      </c>
      <c r="G594" s="9">
        <v>14161</v>
      </c>
      <c r="H594" s="9">
        <v>14025</v>
      </c>
      <c r="I594" s="9">
        <v>3801.462</v>
      </c>
      <c r="J594" s="12">
        <v>2016</v>
      </c>
      <c r="K594">
        <f t="shared" si="9"/>
        <v>0</v>
      </c>
    </row>
    <row r="595" spans="1:11" x14ac:dyDescent="0.25">
      <c r="A595" s="12">
        <v>99999</v>
      </c>
      <c r="B595" s="8" t="s">
        <v>56</v>
      </c>
      <c r="C595" s="8" t="s">
        <v>61</v>
      </c>
      <c r="D595" s="8" t="s">
        <v>49</v>
      </c>
      <c r="E595" s="8" t="s">
        <v>52</v>
      </c>
      <c r="F595" s="8" t="s">
        <v>51</v>
      </c>
      <c r="G595" s="9">
        <v>7594238</v>
      </c>
      <c r="H595" s="9">
        <v>2640687</v>
      </c>
      <c r="I595" s="9">
        <v>369413.07</v>
      </c>
      <c r="J595" s="12">
        <v>2016</v>
      </c>
      <c r="K595">
        <f t="shared" si="9"/>
        <v>0</v>
      </c>
    </row>
    <row r="596" spans="1:11" x14ac:dyDescent="0.25">
      <c r="A596" s="12">
        <v>99999</v>
      </c>
      <c r="B596" s="8" t="s">
        <v>56</v>
      </c>
      <c r="C596" s="8" t="s">
        <v>60</v>
      </c>
      <c r="D596" s="8" t="s">
        <v>49</v>
      </c>
      <c r="E596" s="8" t="s">
        <v>55</v>
      </c>
      <c r="F596" s="8" t="s">
        <v>51</v>
      </c>
      <c r="G596" s="9">
        <v>0</v>
      </c>
      <c r="H596" s="9">
        <v>0</v>
      </c>
      <c r="I596" s="9">
        <v>0</v>
      </c>
      <c r="J596" s="12">
        <v>2016</v>
      </c>
      <c r="K596">
        <f t="shared" si="9"/>
        <v>0</v>
      </c>
    </row>
    <row r="597" spans="1:11" x14ac:dyDescent="0.25">
      <c r="A597" s="12">
        <v>99999</v>
      </c>
      <c r="B597" s="8" t="s">
        <v>56</v>
      </c>
      <c r="C597" s="8" t="s">
        <v>60</v>
      </c>
      <c r="D597" s="8" t="s">
        <v>49</v>
      </c>
      <c r="E597" s="8" t="s">
        <v>50</v>
      </c>
      <c r="F597" s="8" t="s">
        <v>51</v>
      </c>
      <c r="G597" s="9">
        <v>0</v>
      </c>
      <c r="H597" s="9">
        <v>0</v>
      </c>
      <c r="I597" s="9">
        <v>0</v>
      </c>
      <c r="J597" s="12">
        <v>2016</v>
      </c>
      <c r="K597">
        <f t="shared" si="9"/>
        <v>0</v>
      </c>
    </row>
    <row r="598" spans="1:11" x14ac:dyDescent="0.25">
      <c r="A598" s="12">
        <v>99999</v>
      </c>
      <c r="B598" s="8" t="s">
        <v>56</v>
      </c>
      <c r="C598" s="8" t="s">
        <v>60</v>
      </c>
      <c r="D598" s="8" t="s">
        <v>49</v>
      </c>
      <c r="E598" s="8" t="s">
        <v>52</v>
      </c>
      <c r="F598" s="8" t="s">
        <v>51</v>
      </c>
      <c r="G598" s="9">
        <v>0</v>
      </c>
      <c r="H598" s="9">
        <v>0</v>
      </c>
      <c r="I598" s="9">
        <v>0</v>
      </c>
      <c r="J598" s="12">
        <v>2016</v>
      </c>
      <c r="K598">
        <f t="shared" si="9"/>
        <v>0</v>
      </c>
    </row>
    <row r="599" spans="1:11" x14ac:dyDescent="0.25">
      <c r="A599" s="12">
        <v>99999</v>
      </c>
      <c r="B599" s="8" t="s">
        <v>56</v>
      </c>
      <c r="C599" s="8" t="s">
        <v>57</v>
      </c>
      <c r="D599" s="8" t="s">
        <v>49</v>
      </c>
      <c r="E599" s="8" t="s">
        <v>50</v>
      </c>
      <c r="F599" s="8" t="s">
        <v>51</v>
      </c>
      <c r="G599" s="9">
        <v>0</v>
      </c>
      <c r="H599" s="9">
        <v>0</v>
      </c>
      <c r="I599" s="9">
        <v>0</v>
      </c>
      <c r="J599" s="12">
        <v>2016</v>
      </c>
      <c r="K599">
        <f t="shared" si="9"/>
        <v>0</v>
      </c>
    </row>
    <row r="600" spans="1:11" x14ac:dyDescent="0.25">
      <c r="A600" s="12">
        <v>99999</v>
      </c>
      <c r="B600" s="8" t="s">
        <v>56</v>
      </c>
      <c r="C600" s="8" t="s">
        <v>61</v>
      </c>
      <c r="D600" s="8" t="s">
        <v>49</v>
      </c>
      <c r="E600" s="8" t="s">
        <v>50</v>
      </c>
      <c r="F600" s="8" t="s">
        <v>51</v>
      </c>
      <c r="G600" s="9">
        <v>6177123</v>
      </c>
      <c r="H600" s="9">
        <v>1241460</v>
      </c>
      <c r="I600" s="9">
        <v>224703.78</v>
      </c>
      <c r="J600" s="12">
        <v>2016</v>
      </c>
      <c r="K600">
        <f t="shared" si="9"/>
        <v>0</v>
      </c>
    </row>
    <row r="601" spans="1:11" x14ac:dyDescent="0.25">
      <c r="A601" s="12">
        <v>99999</v>
      </c>
      <c r="B601" s="8" t="s">
        <v>56</v>
      </c>
      <c r="C601" s="8" t="s">
        <v>61</v>
      </c>
      <c r="D601" s="8" t="s">
        <v>49</v>
      </c>
      <c r="E601" s="8" t="s">
        <v>58</v>
      </c>
      <c r="F601" s="8" t="s">
        <v>51</v>
      </c>
      <c r="G601" s="9">
        <v>0</v>
      </c>
      <c r="H601" s="9">
        <v>0</v>
      </c>
      <c r="I601" s="9">
        <v>0</v>
      </c>
      <c r="J601" s="12">
        <v>2016</v>
      </c>
      <c r="K601">
        <f t="shared" si="9"/>
        <v>0</v>
      </c>
    </row>
    <row r="602" spans="1:11" x14ac:dyDescent="0.25">
      <c r="A602" s="12">
        <v>99999</v>
      </c>
      <c r="B602" s="8" t="s">
        <v>56</v>
      </c>
      <c r="C602" s="8" t="s">
        <v>61</v>
      </c>
      <c r="D602" s="8" t="s">
        <v>49</v>
      </c>
      <c r="E602" s="8" t="s">
        <v>50</v>
      </c>
      <c r="F602" s="8" t="s">
        <v>51</v>
      </c>
      <c r="G602" s="9">
        <v>267522</v>
      </c>
      <c r="H602" s="9">
        <v>20778</v>
      </c>
      <c r="I602" s="9">
        <v>3757.84</v>
      </c>
      <c r="J602" s="12">
        <v>2016</v>
      </c>
      <c r="K602">
        <f t="shared" si="9"/>
        <v>0</v>
      </c>
    </row>
    <row r="603" spans="1:11" x14ac:dyDescent="0.25">
      <c r="A603" s="12">
        <v>99999</v>
      </c>
      <c r="B603" s="8" t="s">
        <v>56</v>
      </c>
      <c r="C603" s="8" t="s">
        <v>61</v>
      </c>
      <c r="D603" s="8" t="s">
        <v>49</v>
      </c>
      <c r="E603" s="8" t="s">
        <v>50</v>
      </c>
      <c r="F603" s="8" t="s">
        <v>51</v>
      </c>
      <c r="G603" s="9">
        <v>0</v>
      </c>
      <c r="H603" s="9">
        <v>0</v>
      </c>
      <c r="I603" s="9">
        <v>0</v>
      </c>
      <c r="J603" s="12">
        <v>2016</v>
      </c>
      <c r="K603">
        <f t="shared" si="9"/>
        <v>0</v>
      </c>
    </row>
    <row r="604" spans="1:11" x14ac:dyDescent="0.25">
      <c r="A604" s="12">
        <v>99999</v>
      </c>
      <c r="B604" s="8" t="s">
        <v>56</v>
      </c>
      <c r="C604" s="8" t="s">
        <v>60</v>
      </c>
      <c r="D604" s="8" t="s">
        <v>49</v>
      </c>
      <c r="E604" s="8" t="s">
        <v>50</v>
      </c>
      <c r="F604" s="8" t="s">
        <v>51</v>
      </c>
      <c r="G604" s="9">
        <v>3901518</v>
      </c>
      <c r="H604" s="9">
        <v>558228</v>
      </c>
      <c r="I604" s="9">
        <v>61860.02</v>
      </c>
      <c r="J604" s="12">
        <v>2016</v>
      </c>
      <c r="K604">
        <f t="shared" si="9"/>
        <v>0</v>
      </c>
    </row>
    <row r="605" spans="1:11" x14ac:dyDescent="0.25">
      <c r="A605" s="12">
        <v>99999</v>
      </c>
      <c r="B605" s="8" t="s">
        <v>56</v>
      </c>
      <c r="C605" s="8" t="s">
        <v>57</v>
      </c>
      <c r="D605" s="8" t="s">
        <v>49</v>
      </c>
      <c r="E605" s="8" t="s">
        <v>50</v>
      </c>
      <c r="F605" s="8" t="s">
        <v>51</v>
      </c>
      <c r="G605" s="9">
        <v>885700</v>
      </c>
      <c r="H605" s="9">
        <v>174021</v>
      </c>
      <c r="I605" s="9">
        <v>14841.824000000001</v>
      </c>
      <c r="J605" s="12">
        <v>2016</v>
      </c>
      <c r="K605">
        <f t="shared" si="9"/>
        <v>0</v>
      </c>
    </row>
    <row r="606" spans="1:11" x14ac:dyDescent="0.25">
      <c r="A606" s="12">
        <v>99999</v>
      </c>
      <c r="B606" s="8" t="s">
        <v>56</v>
      </c>
      <c r="C606" s="8" t="s">
        <v>61</v>
      </c>
      <c r="D606" s="8" t="s">
        <v>49</v>
      </c>
      <c r="E606" s="8" t="s">
        <v>50</v>
      </c>
      <c r="F606" s="8" t="s">
        <v>51</v>
      </c>
      <c r="G606" s="9">
        <v>4185537</v>
      </c>
      <c r="H606" s="9">
        <v>312524</v>
      </c>
      <c r="I606" s="9">
        <v>66138.490999999995</v>
      </c>
      <c r="J606" s="12">
        <v>2016</v>
      </c>
      <c r="K606">
        <f t="shared" si="9"/>
        <v>0</v>
      </c>
    </row>
    <row r="607" spans="1:11" x14ac:dyDescent="0.25">
      <c r="A607" s="12">
        <v>99999</v>
      </c>
      <c r="B607" s="8" t="s">
        <v>56</v>
      </c>
      <c r="C607" s="8" t="s">
        <v>57</v>
      </c>
      <c r="D607" s="8" t="s">
        <v>49</v>
      </c>
      <c r="E607" s="8" t="s">
        <v>50</v>
      </c>
      <c r="F607" s="8" t="s">
        <v>51</v>
      </c>
      <c r="G607" s="9">
        <v>0</v>
      </c>
      <c r="H607" s="9">
        <v>0</v>
      </c>
      <c r="I607" s="9">
        <v>0</v>
      </c>
      <c r="J607" s="12">
        <v>2016</v>
      </c>
      <c r="K607">
        <f t="shared" si="9"/>
        <v>0</v>
      </c>
    </row>
    <row r="608" spans="1:11" x14ac:dyDescent="0.25">
      <c r="A608" s="12">
        <v>99999</v>
      </c>
      <c r="B608" s="8" t="s">
        <v>56</v>
      </c>
      <c r="C608" s="8" t="s">
        <v>61</v>
      </c>
      <c r="D608" s="8" t="s">
        <v>49</v>
      </c>
      <c r="E608" s="8" t="s">
        <v>50</v>
      </c>
      <c r="F608" s="8" t="s">
        <v>51</v>
      </c>
      <c r="G608" s="9">
        <v>3093474</v>
      </c>
      <c r="H608" s="9">
        <v>328751</v>
      </c>
      <c r="I608" s="9">
        <v>73869.975000000006</v>
      </c>
      <c r="J608" s="12">
        <v>2016</v>
      </c>
      <c r="K608">
        <f t="shared" si="9"/>
        <v>0</v>
      </c>
    </row>
    <row r="609" spans="1:11" x14ac:dyDescent="0.25">
      <c r="A609" s="12">
        <v>99999</v>
      </c>
      <c r="B609" s="8" t="s">
        <v>56</v>
      </c>
      <c r="C609" s="8" t="s">
        <v>61</v>
      </c>
      <c r="D609" s="8" t="s">
        <v>49</v>
      </c>
      <c r="E609" s="8" t="s">
        <v>52</v>
      </c>
      <c r="F609" s="8" t="s">
        <v>51</v>
      </c>
      <c r="G609" s="9">
        <v>391284</v>
      </c>
      <c r="H609" s="9">
        <v>38936</v>
      </c>
      <c r="I609" s="9">
        <v>8769.2090000000007</v>
      </c>
      <c r="J609" s="12">
        <v>2016</v>
      </c>
      <c r="K609">
        <f t="shared" si="9"/>
        <v>0</v>
      </c>
    </row>
    <row r="610" spans="1:11" x14ac:dyDescent="0.25">
      <c r="A610" s="12">
        <v>99999</v>
      </c>
      <c r="B610" s="8" t="s">
        <v>56</v>
      </c>
      <c r="C610" s="8" t="s">
        <v>60</v>
      </c>
      <c r="D610" s="8" t="s">
        <v>49</v>
      </c>
      <c r="E610" s="8" t="s">
        <v>50</v>
      </c>
      <c r="F610" s="8" t="s">
        <v>51</v>
      </c>
      <c r="G610" s="9">
        <v>242123</v>
      </c>
      <c r="H610" s="9">
        <v>71250</v>
      </c>
      <c r="I610" s="9">
        <v>8777.1949999999997</v>
      </c>
      <c r="J610" s="12">
        <v>2016</v>
      </c>
      <c r="K610">
        <f t="shared" si="9"/>
        <v>0</v>
      </c>
    </row>
    <row r="611" spans="1:11" x14ac:dyDescent="0.25">
      <c r="A611" s="12">
        <v>99999</v>
      </c>
      <c r="B611" s="8" t="s">
        <v>56</v>
      </c>
      <c r="C611" s="8" t="s">
        <v>61</v>
      </c>
      <c r="D611" s="8" t="s">
        <v>49</v>
      </c>
      <c r="E611" s="8" t="s">
        <v>50</v>
      </c>
      <c r="F611" s="8" t="s">
        <v>51</v>
      </c>
      <c r="G611" s="9">
        <v>8335358</v>
      </c>
      <c r="H611" s="9">
        <v>652345</v>
      </c>
      <c r="I611" s="9">
        <v>131842.70000000001</v>
      </c>
      <c r="J611" s="12">
        <v>2016</v>
      </c>
      <c r="K611">
        <f t="shared" si="9"/>
        <v>0</v>
      </c>
    </row>
    <row r="612" spans="1:11" x14ac:dyDescent="0.25">
      <c r="A612" s="12">
        <v>99999</v>
      </c>
      <c r="B612" s="8" t="s">
        <v>56</v>
      </c>
      <c r="C612" s="8" t="s">
        <v>61</v>
      </c>
      <c r="D612" s="8" t="s">
        <v>49</v>
      </c>
      <c r="E612" s="8" t="s">
        <v>52</v>
      </c>
      <c r="F612" s="8" t="s">
        <v>51</v>
      </c>
      <c r="G612" s="9">
        <v>8385305</v>
      </c>
      <c r="H612" s="9">
        <v>1920082</v>
      </c>
      <c r="I612" s="9">
        <v>157257.19</v>
      </c>
      <c r="J612" s="12">
        <v>2016</v>
      </c>
      <c r="K612">
        <f t="shared" si="9"/>
        <v>0</v>
      </c>
    </row>
  </sheetData>
  <autoFilter ref="A1:J612"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workbookViewId="0">
      <selection activeCell="D5" sqref="D5"/>
    </sheetView>
  </sheetViews>
  <sheetFormatPr defaultRowHeight="15" x14ac:dyDescent="0.25"/>
  <cols>
    <col min="1" max="1" width="31.28515625" customWidth="1"/>
    <col min="2" max="2" width="37.28515625" customWidth="1"/>
    <col min="3" max="3" width="39" bestFit="1" customWidth="1"/>
    <col min="4" max="4" width="17.5703125" bestFit="1" customWidth="1"/>
  </cols>
  <sheetData>
    <row r="1" spans="1:4" x14ac:dyDescent="0.25">
      <c r="A1" s="17" t="s">
        <v>37</v>
      </c>
      <c r="B1" t="s">
        <v>47</v>
      </c>
    </row>
    <row r="2" spans="1:4" x14ac:dyDescent="0.25">
      <c r="A2" s="17" t="s">
        <v>38</v>
      </c>
      <c r="B2" t="s">
        <v>64</v>
      </c>
    </row>
    <row r="3" spans="1:4" x14ac:dyDescent="0.25">
      <c r="D3" s="18" t="s">
        <v>65</v>
      </c>
    </row>
    <row r="4" spans="1:4" x14ac:dyDescent="0.25">
      <c r="A4" s="17" t="s">
        <v>66</v>
      </c>
      <c r="B4" t="s">
        <v>67</v>
      </c>
      <c r="C4" t="s">
        <v>68</v>
      </c>
      <c r="D4" s="11"/>
    </row>
    <row r="5" spans="1:4" x14ac:dyDescent="0.25">
      <c r="A5" s="3">
        <v>0</v>
      </c>
      <c r="B5" s="16">
        <v>11412168128</v>
      </c>
      <c r="C5" s="16">
        <v>1091418265.5469997</v>
      </c>
      <c r="D5" s="11">
        <f t="shared" ref="D5:D6" si="0">B5/C5*10^6</f>
        <v>10456273.720396662</v>
      </c>
    </row>
    <row r="6" spans="1:4" x14ac:dyDescent="0.25">
      <c r="A6" s="3">
        <v>1</v>
      </c>
      <c r="B6" s="16">
        <v>760895166</v>
      </c>
      <c r="C6" s="16">
        <v>67828217.280000001</v>
      </c>
      <c r="D6" s="11">
        <f t="shared" si="0"/>
        <v>11217973.82435937</v>
      </c>
    </row>
    <row r="7" spans="1:4" x14ac:dyDescent="0.25">
      <c r="A7" s="3" t="s">
        <v>69</v>
      </c>
      <c r="B7" s="16">
        <v>12173063294</v>
      </c>
      <c r="C7" s="16">
        <v>1159246482.8269997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4"/>
  <sheetViews>
    <sheetView topLeftCell="A31" workbookViewId="0">
      <selection activeCell="D43" sqref="D43"/>
    </sheetView>
  </sheetViews>
  <sheetFormatPr defaultColWidth="9.140625" defaultRowHeight="15" x14ac:dyDescent="0.25"/>
  <cols>
    <col min="1" max="1" width="25.7109375" style="5" bestFit="1" customWidth="1"/>
    <col min="2" max="5" width="20.42578125" style="5" bestFit="1" customWidth="1"/>
    <col min="6" max="16384" width="9.140625" style="5"/>
  </cols>
  <sheetData>
    <row r="1" spans="1:5" ht="15.75" x14ac:dyDescent="0.25">
      <c r="A1" s="20" t="s">
        <v>70</v>
      </c>
      <c r="B1" s="20"/>
      <c r="C1" s="20"/>
      <c r="D1" s="20"/>
      <c r="E1" s="20"/>
    </row>
    <row r="2" spans="1:5" ht="15.75" x14ac:dyDescent="0.25">
      <c r="A2" s="20" t="s">
        <v>71</v>
      </c>
      <c r="B2" s="20"/>
      <c r="C2" s="20"/>
      <c r="D2" s="20"/>
      <c r="E2" s="20"/>
    </row>
    <row r="3" spans="1:5" x14ac:dyDescent="0.25">
      <c r="A3" s="6" t="s">
        <v>72</v>
      </c>
      <c r="B3" s="7" t="s">
        <v>31</v>
      </c>
      <c r="C3" s="7" t="s">
        <v>73</v>
      </c>
      <c r="D3" s="7" t="s">
        <v>33</v>
      </c>
      <c r="E3" s="7" t="s">
        <v>34</v>
      </c>
    </row>
    <row r="4" spans="1:5" x14ac:dyDescent="0.25">
      <c r="A4" s="22">
        <v>2007</v>
      </c>
      <c r="B4" s="22"/>
      <c r="C4" s="22"/>
      <c r="D4" s="22"/>
      <c r="E4" s="22"/>
    </row>
    <row r="5" spans="1:5" x14ac:dyDescent="0.25">
      <c r="A5" s="8" t="s">
        <v>74</v>
      </c>
      <c r="B5" s="9">
        <v>10158</v>
      </c>
      <c r="C5" s="9">
        <v>10398</v>
      </c>
      <c r="D5" s="9">
        <v>10440</v>
      </c>
      <c r="E5" s="9">
        <v>10489</v>
      </c>
    </row>
    <row r="6" spans="1:5" x14ac:dyDescent="0.25">
      <c r="A6" s="8" t="s">
        <v>75</v>
      </c>
      <c r="B6" s="9" t="s">
        <v>76</v>
      </c>
      <c r="C6" s="9">
        <v>13217</v>
      </c>
      <c r="D6" s="9">
        <v>11632</v>
      </c>
      <c r="E6" s="9" t="s">
        <v>76</v>
      </c>
    </row>
    <row r="7" spans="1:5" x14ac:dyDescent="0.25">
      <c r="A7" s="8" t="s">
        <v>77</v>
      </c>
      <c r="B7" s="9" t="s">
        <v>76</v>
      </c>
      <c r="C7" s="9">
        <v>10447</v>
      </c>
      <c r="D7" s="9">
        <v>10175</v>
      </c>
      <c r="E7" s="9" t="s">
        <v>76</v>
      </c>
    </row>
    <row r="8" spans="1:5" x14ac:dyDescent="0.25">
      <c r="A8" s="8" t="s">
        <v>78</v>
      </c>
      <c r="B8" s="9" t="s">
        <v>79</v>
      </c>
      <c r="C8" s="9">
        <v>10970</v>
      </c>
      <c r="D8" s="9">
        <v>7577</v>
      </c>
      <c r="E8" s="9" t="s">
        <v>76</v>
      </c>
    </row>
    <row r="9" spans="1:5" x14ac:dyDescent="0.25">
      <c r="A9" s="22">
        <v>2008</v>
      </c>
      <c r="B9" s="22"/>
      <c r="C9" s="22"/>
      <c r="D9" s="22"/>
      <c r="E9" s="22"/>
    </row>
    <row r="10" spans="1:5" x14ac:dyDescent="0.25">
      <c r="A10" s="8" t="s">
        <v>74</v>
      </c>
      <c r="B10" s="9">
        <v>10138</v>
      </c>
      <c r="C10" s="9">
        <v>10356</v>
      </c>
      <c r="D10" s="9">
        <v>10377</v>
      </c>
      <c r="E10" s="9">
        <v>10452</v>
      </c>
    </row>
    <row r="11" spans="1:5" x14ac:dyDescent="0.25">
      <c r="A11" s="8" t="s">
        <v>75</v>
      </c>
      <c r="B11" s="9" t="s">
        <v>76</v>
      </c>
      <c r="C11" s="9">
        <v>13311</v>
      </c>
      <c r="D11" s="9">
        <v>11576</v>
      </c>
      <c r="E11" s="9" t="s">
        <v>76</v>
      </c>
    </row>
    <row r="12" spans="1:5" x14ac:dyDescent="0.25">
      <c r="A12" s="8" t="s">
        <v>77</v>
      </c>
      <c r="B12" s="9" t="s">
        <v>76</v>
      </c>
      <c r="C12" s="9">
        <v>10427</v>
      </c>
      <c r="D12" s="9">
        <v>9975</v>
      </c>
      <c r="E12" s="9" t="s">
        <v>76</v>
      </c>
    </row>
    <row r="13" spans="1:5" x14ac:dyDescent="0.25">
      <c r="A13" s="8" t="s">
        <v>78</v>
      </c>
      <c r="B13" s="9" t="s">
        <v>79</v>
      </c>
      <c r="C13" s="9">
        <v>10985</v>
      </c>
      <c r="D13" s="9">
        <v>7642</v>
      </c>
      <c r="E13" s="9" t="s">
        <v>76</v>
      </c>
    </row>
    <row r="14" spans="1:5" x14ac:dyDescent="0.25">
      <c r="A14" s="22">
        <v>2009</v>
      </c>
      <c r="B14" s="22"/>
      <c r="C14" s="22"/>
      <c r="D14" s="22"/>
      <c r="E14" s="22"/>
    </row>
    <row r="15" spans="1:5" x14ac:dyDescent="0.25">
      <c r="A15" s="8" t="s">
        <v>74</v>
      </c>
      <c r="B15" s="9">
        <v>10150</v>
      </c>
      <c r="C15" s="9">
        <v>10349</v>
      </c>
      <c r="D15" s="9">
        <v>10427</v>
      </c>
      <c r="E15" s="9">
        <v>10459</v>
      </c>
    </row>
    <row r="16" spans="1:5" x14ac:dyDescent="0.25">
      <c r="A16" s="8" t="s">
        <v>75</v>
      </c>
      <c r="B16" s="9" t="s">
        <v>76</v>
      </c>
      <c r="C16" s="9">
        <v>13326</v>
      </c>
      <c r="D16" s="9">
        <v>11560</v>
      </c>
      <c r="E16" s="9" t="s">
        <v>76</v>
      </c>
    </row>
    <row r="17" spans="1:5" x14ac:dyDescent="0.25">
      <c r="A17" s="8" t="s">
        <v>77</v>
      </c>
      <c r="B17" s="9" t="s">
        <v>76</v>
      </c>
      <c r="C17" s="9">
        <v>10428</v>
      </c>
      <c r="D17" s="9">
        <v>9958</v>
      </c>
      <c r="E17" s="9" t="s">
        <v>76</v>
      </c>
    </row>
    <row r="18" spans="1:5" x14ac:dyDescent="0.25">
      <c r="A18" s="8" t="s">
        <v>78</v>
      </c>
      <c r="B18" s="9" t="s">
        <v>79</v>
      </c>
      <c r="C18" s="9">
        <v>10715</v>
      </c>
      <c r="D18" s="9">
        <v>7605</v>
      </c>
      <c r="E18" s="9" t="s">
        <v>76</v>
      </c>
    </row>
    <row r="19" spans="1:5" x14ac:dyDescent="0.25">
      <c r="A19" s="22">
        <v>2010</v>
      </c>
      <c r="B19" s="22"/>
      <c r="C19" s="22"/>
      <c r="D19" s="22"/>
      <c r="E19" s="22"/>
    </row>
    <row r="20" spans="1:5" x14ac:dyDescent="0.25">
      <c r="A20" s="8" t="s">
        <v>74</v>
      </c>
      <c r="B20" s="9">
        <v>10142</v>
      </c>
      <c r="C20" s="9">
        <v>10249</v>
      </c>
      <c r="D20" s="9">
        <v>10416</v>
      </c>
      <c r="E20" s="9">
        <v>10452</v>
      </c>
    </row>
    <row r="21" spans="1:5" x14ac:dyDescent="0.25">
      <c r="A21" s="8" t="s">
        <v>75</v>
      </c>
      <c r="B21" s="9" t="s">
        <v>76</v>
      </c>
      <c r="C21" s="9">
        <v>13386</v>
      </c>
      <c r="D21" s="9">
        <v>11590</v>
      </c>
      <c r="E21" s="9" t="s">
        <v>76</v>
      </c>
    </row>
    <row r="22" spans="1:5" x14ac:dyDescent="0.25">
      <c r="A22" s="8" t="s">
        <v>77</v>
      </c>
      <c r="B22" s="9" t="s">
        <v>76</v>
      </c>
      <c r="C22" s="9">
        <v>10429</v>
      </c>
      <c r="D22" s="9">
        <v>9917</v>
      </c>
      <c r="E22" s="9" t="s">
        <v>76</v>
      </c>
    </row>
    <row r="23" spans="1:5" x14ac:dyDescent="0.25">
      <c r="A23" s="8" t="s">
        <v>78</v>
      </c>
      <c r="B23" s="9" t="s">
        <v>79</v>
      </c>
      <c r="C23" s="9">
        <v>10474</v>
      </c>
      <c r="D23" s="9">
        <v>7619</v>
      </c>
      <c r="E23" s="9" t="s">
        <v>76</v>
      </c>
    </row>
    <row r="24" spans="1:5" x14ac:dyDescent="0.25">
      <c r="A24" s="22">
        <v>2011</v>
      </c>
      <c r="B24" s="22"/>
      <c r="C24" s="22"/>
      <c r="D24" s="22"/>
      <c r="E24" s="22"/>
    </row>
    <row r="25" spans="1:5" x14ac:dyDescent="0.25">
      <c r="A25" s="8" t="s">
        <v>74</v>
      </c>
      <c r="B25" s="9">
        <v>10128</v>
      </c>
      <c r="C25" s="9">
        <v>10414</v>
      </c>
      <c r="D25" s="9">
        <v>10414</v>
      </c>
      <c r="E25" s="9">
        <v>10464</v>
      </c>
    </row>
    <row r="26" spans="1:5" x14ac:dyDescent="0.25">
      <c r="A26" s="8" t="s">
        <v>75</v>
      </c>
      <c r="B26" s="9" t="s">
        <v>76</v>
      </c>
      <c r="C26" s="9">
        <v>13637</v>
      </c>
      <c r="D26" s="9">
        <v>11569</v>
      </c>
      <c r="E26" s="9" t="s">
        <v>76</v>
      </c>
    </row>
    <row r="27" spans="1:5" x14ac:dyDescent="0.25">
      <c r="A27" s="8" t="s">
        <v>77</v>
      </c>
      <c r="B27" s="9" t="s">
        <v>76</v>
      </c>
      <c r="C27" s="9">
        <v>10428</v>
      </c>
      <c r="D27" s="9">
        <v>9923</v>
      </c>
      <c r="E27" s="9" t="s">
        <v>76</v>
      </c>
    </row>
    <row r="28" spans="1:5" x14ac:dyDescent="0.25">
      <c r="A28" s="8" t="s">
        <v>78</v>
      </c>
      <c r="B28" s="9" t="s">
        <v>79</v>
      </c>
      <c r="C28" s="9">
        <v>10650</v>
      </c>
      <c r="D28" s="9">
        <v>7603</v>
      </c>
      <c r="E28" s="9" t="s">
        <v>76</v>
      </c>
    </row>
    <row r="29" spans="1:5" x14ac:dyDescent="0.25">
      <c r="A29" s="22">
        <v>2012</v>
      </c>
      <c r="B29" s="22"/>
      <c r="C29" s="22"/>
      <c r="D29" s="22"/>
      <c r="E29" s="22"/>
    </row>
    <row r="30" spans="1:5" x14ac:dyDescent="0.25">
      <c r="A30" s="8" t="s">
        <v>74</v>
      </c>
      <c r="B30" s="9">
        <v>10107</v>
      </c>
      <c r="C30" s="9">
        <v>10359</v>
      </c>
      <c r="D30" s="9">
        <v>10385</v>
      </c>
      <c r="E30" s="9">
        <v>10479</v>
      </c>
    </row>
    <row r="31" spans="1:5" x14ac:dyDescent="0.25">
      <c r="A31" s="8" t="s">
        <v>75</v>
      </c>
      <c r="B31" s="9" t="s">
        <v>76</v>
      </c>
      <c r="C31" s="9">
        <v>13622</v>
      </c>
      <c r="D31" s="9">
        <v>11499</v>
      </c>
      <c r="E31" s="9" t="s">
        <v>76</v>
      </c>
    </row>
    <row r="32" spans="1:5" x14ac:dyDescent="0.25">
      <c r="A32" s="8" t="s">
        <v>77</v>
      </c>
      <c r="B32" s="9" t="s">
        <v>76</v>
      </c>
      <c r="C32" s="9">
        <v>10416</v>
      </c>
      <c r="D32" s="9">
        <v>9991</v>
      </c>
      <c r="E32" s="9" t="s">
        <v>76</v>
      </c>
    </row>
    <row r="33" spans="1:5" x14ac:dyDescent="0.25">
      <c r="A33" s="8" t="s">
        <v>78</v>
      </c>
      <c r="B33" s="9" t="s">
        <v>79</v>
      </c>
      <c r="C33" s="9">
        <v>10195</v>
      </c>
      <c r="D33" s="9">
        <v>7615</v>
      </c>
      <c r="E33" s="9" t="s">
        <v>76</v>
      </c>
    </row>
    <row r="34" spans="1:5" x14ac:dyDescent="0.25">
      <c r="A34" s="22">
        <v>2013</v>
      </c>
      <c r="B34" s="22"/>
      <c r="C34" s="22"/>
      <c r="D34" s="22"/>
      <c r="E34" s="22"/>
    </row>
    <row r="35" spans="1:5" x14ac:dyDescent="0.25">
      <c r="A35" s="8" t="s">
        <v>74</v>
      </c>
      <c r="B35" s="9">
        <v>10089</v>
      </c>
      <c r="C35" s="9">
        <v>10334</v>
      </c>
      <c r="D35" s="9">
        <v>10354</v>
      </c>
      <c r="E35" s="9">
        <v>10449</v>
      </c>
    </row>
    <row r="36" spans="1:5" x14ac:dyDescent="0.25">
      <c r="A36" s="8" t="s">
        <v>75</v>
      </c>
      <c r="B36" s="9" t="s">
        <v>76</v>
      </c>
      <c r="C36" s="9">
        <v>13555</v>
      </c>
      <c r="D36" s="9">
        <v>11371</v>
      </c>
      <c r="E36" s="9" t="s">
        <v>76</v>
      </c>
    </row>
    <row r="37" spans="1:5" x14ac:dyDescent="0.25">
      <c r="A37" s="8" t="s">
        <v>77</v>
      </c>
      <c r="B37" s="9" t="s">
        <v>76</v>
      </c>
      <c r="C37" s="9">
        <v>10401</v>
      </c>
      <c r="D37" s="9">
        <v>9573</v>
      </c>
      <c r="E37" s="9" t="s">
        <v>76</v>
      </c>
    </row>
    <row r="38" spans="1:5" x14ac:dyDescent="0.25">
      <c r="A38" s="8" t="s">
        <v>78</v>
      </c>
      <c r="B38" s="9" t="s">
        <v>79</v>
      </c>
      <c r="C38" s="9">
        <v>9937</v>
      </c>
      <c r="D38" s="9">
        <v>7667</v>
      </c>
      <c r="E38" s="9" t="s">
        <v>76</v>
      </c>
    </row>
    <row r="39" spans="1:5" x14ac:dyDescent="0.25">
      <c r="A39" s="22">
        <v>2014</v>
      </c>
      <c r="B39" s="22"/>
      <c r="C39" s="22"/>
      <c r="D39" s="22"/>
      <c r="E39" s="22"/>
    </row>
    <row r="40" spans="1:5" x14ac:dyDescent="0.25">
      <c r="A40" s="8" t="s">
        <v>74</v>
      </c>
      <c r="B40" s="9">
        <v>10080</v>
      </c>
      <c r="C40" s="9">
        <v>10156</v>
      </c>
      <c r="D40" s="9">
        <v>10408</v>
      </c>
      <c r="E40" s="9">
        <v>10459</v>
      </c>
    </row>
    <row r="41" spans="1:5" x14ac:dyDescent="0.25">
      <c r="A41" s="8" t="s">
        <v>75</v>
      </c>
      <c r="B41" s="9" t="s">
        <v>76</v>
      </c>
      <c r="C41" s="9">
        <v>13457</v>
      </c>
      <c r="D41" s="9">
        <v>11378</v>
      </c>
      <c r="E41" s="9" t="s">
        <v>76</v>
      </c>
    </row>
    <row r="42" spans="1:5" x14ac:dyDescent="0.25">
      <c r="A42" s="8" t="s">
        <v>77</v>
      </c>
      <c r="B42" s="9" t="s">
        <v>76</v>
      </c>
      <c r="C42" s="9">
        <v>10403</v>
      </c>
      <c r="D42" s="9">
        <v>9375</v>
      </c>
      <c r="E42" s="9" t="s">
        <v>76</v>
      </c>
    </row>
    <row r="43" spans="1:5" x14ac:dyDescent="0.25">
      <c r="A43" s="8" t="s">
        <v>78</v>
      </c>
      <c r="B43" s="9" t="s">
        <v>79</v>
      </c>
      <c r="C43" s="9">
        <v>9924</v>
      </c>
      <c r="D43" s="9">
        <v>7658</v>
      </c>
      <c r="E43" s="9" t="s">
        <v>76</v>
      </c>
    </row>
    <row r="44" spans="1:5" x14ac:dyDescent="0.25">
      <c r="A44" s="21" t="s">
        <v>80</v>
      </c>
      <c r="B44" s="21"/>
      <c r="C44" s="21"/>
      <c r="D44" s="21"/>
      <c r="E44" s="21"/>
    </row>
  </sheetData>
  <mergeCells count="11">
    <mergeCell ref="A19:E19"/>
    <mergeCell ref="A1:E1"/>
    <mergeCell ref="A2:E2"/>
    <mergeCell ref="A4:E4"/>
    <mergeCell ref="A9:E9"/>
    <mergeCell ref="A14:E14"/>
    <mergeCell ref="A24:E24"/>
    <mergeCell ref="A29:E29"/>
    <mergeCell ref="A34:E34"/>
    <mergeCell ref="A39:E39"/>
    <mergeCell ref="A44:E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D14"/>
  <sheetViews>
    <sheetView tabSelected="1" workbookViewId="0">
      <selection activeCell="K17" sqref="K17"/>
    </sheetView>
  </sheetViews>
  <sheetFormatPr defaultRowHeight="15" x14ac:dyDescent="0.25"/>
  <cols>
    <col min="1" max="1" width="20.42578125" customWidth="1"/>
    <col min="2" max="2" width="12" bestFit="1" customWidth="1"/>
    <col min="3" max="3" width="24.140625" customWidth="1"/>
    <col min="4" max="4" width="11" bestFit="1" customWidth="1"/>
  </cols>
  <sheetData>
    <row r="1" spans="1:4" ht="30" x14ac:dyDescent="0.25">
      <c r="B1" t="s">
        <v>81</v>
      </c>
      <c r="C1" s="10" t="s">
        <v>82</v>
      </c>
      <c r="D1" t="s">
        <v>83</v>
      </c>
    </row>
    <row r="2" spans="1:4" x14ac:dyDescent="0.25">
      <c r="A2" t="s">
        <v>84</v>
      </c>
      <c r="B2" s="26">
        <f>HK!G7</f>
        <v>10324180.423600605</v>
      </c>
      <c r="C2" s="11">
        <v>0</v>
      </c>
      <c r="D2">
        <f>AVERAGE(8750,12000)*10^3</f>
        <v>10375000</v>
      </c>
    </row>
    <row r="3" spans="1:4" x14ac:dyDescent="0.25">
      <c r="A3" t="s">
        <v>85</v>
      </c>
      <c r="B3" s="26">
        <f>HK!G6</f>
        <v>7565724.2350332588</v>
      </c>
      <c r="C3" s="11">
        <v>0</v>
      </c>
      <c r="D3">
        <f>AVERAGE(6700,6900)*10^3</f>
        <v>6800000</v>
      </c>
    </row>
    <row r="4" spans="1:4" x14ac:dyDescent="0.25">
      <c r="A4" t="s">
        <v>86</v>
      </c>
      <c r="B4" s="11">
        <f>'Table 8.1'!E14*1000</f>
        <v>10459000</v>
      </c>
      <c r="C4" s="11">
        <v>0</v>
      </c>
      <c r="D4">
        <f>10450*10^3</f>
        <v>10450000</v>
      </c>
    </row>
    <row r="5" spans="1:4" x14ac:dyDescent="0.25">
      <c r="A5" t="s">
        <v>87</v>
      </c>
      <c r="B5">
        <v>0</v>
      </c>
      <c r="C5" s="11">
        <v>0</v>
      </c>
      <c r="D5">
        <v>0</v>
      </c>
    </row>
    <row r="6" spans="1:4" x14ac:dyDescent="0.25">
      <c r="A6" t="s">
        <v>88</v>
      </c>
      <c r="B6">
        <v>0</v>
      </c>
      <c r="C6" s="11">
        <v>0</v>
      </c>
      <c r="D6">
        <v>0</v>
      </c>
    </row>
    <row r="7" spans="1:4" x14ac:dyDescent="0.25">
      <c r="A7" t="s">
        <v>89</v>
      </c>
      <c r="B7">
        <v>0</v>
      </c>
      <c r="C7" s="11">
        <v>0</v>
      </c>
      <c r="D7">
        <v>0</v>
      </c>
    </row>
    <row r="8" spans="1:4" x14ac:dyDescent="0.25">
      <c r="A8" t="s">
        <v>90</v>
      </c>
      <c r="B8">
        <v>0</v>
      </c>
      <c r="C8" s="11">
        <v>0</v>
      </c>
      <c r="D8">
        <v>0</v>
      </c>
    </row>
    <row r="9" spans="1:4" x14ac:dyDescent="0.25">
      <c r="A9" t="s">
        <v>91</v>
      </c>
      <c r="B9" s="11">
        <f>D9</f>
        <v>14500000</v>
      </c>
      <c r="C9" s="11">
        <v>0</v>
      </c>
      <c r="D9">
        <f>14500*10^3</f>
        <v>14500000</v>
      </c>
    </row>
    <row r="10" spans="1:4" x14ac:dyDescent="0.25">
      <c r="A10" t="s">
        <v>92</v>
      </c>
      <c r="B10">
        <v>0</v>
      </c>
      <c r="C10" s="11">
        <v>0</v>
      </c>
      <c r="D10">
        <v>0</v>
      </c>
    </row>
    <row r="11" spans="1:4" x14ac:dyDescent="0.25">
      <c r="A11" t="s">
        <v>93</v>
      </c>
      <c r="B11" s="26">
        <f>HK!G8</f>
        <v>16171287.345971564</v>
      </c>
      <c r="C11" s="11">
        <v>0</v>
      </c>
      <c r="D11">
        <f>10000*10^3</f>
        <v>10000000</v>
      </c>
    </row>
    <row r="12" spans="1:4" x14ac:dyDescent="0.25">
      <c r="A12" t="s">
        <v>94</v>
      </c>
      <c r="B12" s="11">
        <f>AVERAGE('Table 8.2'!D41)*1000</f>
        <v>11378000</v>
      </c>
      <c r="C12" s="11">
        <v>0</v>
      </c>
      <c r="D12">
        <f>AVERAGE(10300,9000)*10^3</f>
        <v>9650000</v>
      </c>
    </row>
    <row r="13" spans="1:4" x14ac:dyDescent="0.25">
      <c r="A13" t="s">
        <v>95</v>
      </c>
      <c r="B13" s="11">
        <f>'Coal Heat Rate PT'!D6</f>
        <v>11217973.82435937</v>
      </c>
      <c r="C13" s="11">
        <v>0</v>
      </c>
      <c r="D13" s="11">
        <f>D2/B2*B13</f>
        <v>11273192.994736347</v>
      </c>
    </row>
    <row r="14" spans="1:4" x14ac:dyDescent="0.25">
      <c r="A14" t="s">
        <v>96</v>
      </c>
      <c r="B14">
        <v>0</v>
      </c>
      <c r="C14" s="11">
        <v>0</v>
      </c>
      <c r="D14">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9804E3-09FA-43D2-AEFF-5AE05ADB95CE}">
  <ds:schemaRefs>
    <ds:schemaRef ds:uri="c9df191c-55f2-496b-9838-9a5abe4742ad"/>
    <ds:schemaRef ds:uri="http://purl.org/dc/terms/"/>
    <ds:schemaRef ds:uri="http://schemas.microsoft.com/office/infopath/2007/PartnerControls"/>
    <ds:schemaRef ds:uri="http://schemas.microsoft.com/office/2006/documentManagement/types"/>
    <ds:schemaRef ds:uri="7889d872-e2a2-4afb-87bc-97561eced75f"/>
    <ds:schemaRef ds:uri="http://purl.org/dc/elements/1.1/"/>
    <ds:schemaRef ds:uri="http://schemas.microsoft.com/office/2006/metadata/properties"/>
    <ds:schemaRef ds:uri="http://schemas.microsoft.com/sharepoint/v3"/>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2404463-B1AD-4DB6-B3B5-C186F46B417C}"/>
</file>

<file path=customXml/itemProps3.xml><?xml version="1.0" encoding="utf-8"?>
<ds:datastoreItem xmlns:ds="http://schemas.openxmlformats.org/officeDocument/2006/customXml" ds:itemID="{94607CE6-BA3A-4C84-9179-CE8247D426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HK</vt:lpstr>
      <vt:lpstr>Table 8.1</vt:lpstr>
      <vt:lpstr>EIA Form 923</vt:lpstr>
      <vt:lpstr>Coal Heat Rate PT</vt:lpstr>
      <vt:lpstr>Table 8.2</vt:lpstr>
      <vt:lpstr>BHRbEF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Mengpin Ge</cp:lastModifiedBy>
  <cp:revision/>
  <dcterms:created xsi:type="dcterms:W3CDTF">2016-02-26T23:55:43Z</dcterms:created>
  <dcterms:modified xsi:type="dcterms:W3CDTF">2019-08-01T20:01:00Z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343</vt:lpwstr>
  </property>
</Properties>
</file>