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mengpin.ge\World Resources Institute\TRAC City - HK 2050 is now\EPS HK 2.0\eps-2.0.0-us-wipF\InputData\trans\AVLo\"/>
    </mc:Choice>
  </mc:AlternateContent>
  <xr:revisionPtr revIDLastSave="51" documentId="11_2D27C255F50657CF86F0C2502E7CE1DE8C69B7A0" xr6:coauthVersionLast="41" xr6:coauthVersionMax="45" xr10:uidLastSave="{D3F2BEA2-DE56-4D6B-84B2-4E7C33DFFA34}"/>
  <bookViews>
    <workbookView xWindow="6420" yWindow="330" windowWidth="20565" windowHeight="14100" tabRatio="709" firstSheet="1" activeTab="8" xr2:uid="{00000000-000D-0000-FFFF-FFFF00000000}"/>
  </bookViews>
  <sheets>
    <sheet name="About" sheetId="1" r:id="rId1"/>
    <sheet name="BTS NTS Modal Profile Data" sheetId="3" r:id="rId2"/>
    <sheet name="NRBS 40" sheetId="5" r:id="rId3"/>
    <sheet name="T2.1s(a)" sheetId="8" r:id="rId4"/>
    <sheet name="T2.1s(b)" sheetId="7" r:id="rId5"/>
    <sheet name="T4.1S" sheetId="9" r:id="rId6"/>
    <sheet name="summary" sheetId="6" r:id="rId7"/>
    <sheet name="AVLo-passengers" sheetId="2" r:id="rId8"/>
    <sheet name="AVLo-freight" sheetId="4" r:id="rId9"/>
  </sheets>
  <externalReferences>
    <externalReference r:id="rId10"/>
    <externalReference r:id="rId11"/>
    <externalReference r:id="rId12"/>
  </externalReferences>
  <definedNames>
    <definedName name="_Key1" localSheetId="3" hidden="1">'T2.1s(a)'!#REF!</definedName>
    <definedName name="_Key1" localSheetId="4" hidden="1">'T2.1s(b)'!#REF!</definedName>
    <definedName name="_Key1" hidden="1">#REF!</definedName>
    <definedName name="_Order1" localSheetId="3" hidden="1">255</definedName>
    <definedName name="_Order1" localSheetId="4" hidden="1">255</definedName>
    <definedName name="_Sort" localSheetId="3" hidden="1">'T2.1s(a)'!#REF!</definedName>
    <definedName name="_Sort" localSheetId="4" hidden="1">'T2.1s(b)'!#REF!</definedName>
    <definedName name="_Sort" hidden="1">#REF!</definedName>
    <definedName name="Eno_TM">'[1]1997  Table 1a Modified'!#REF!</definedName>
    <definedName name="Eno_Tons">'[1]1997  Table 1a Modified'!#REF!</definedName>
    <definedName name="p.1" localSheetId="3">'T2.1s(a)'!$A$4:$M$45</definedName>
    <definedName name="p.1" localSheetId="4">'T2.1s(b)'!$A$1:$B$45</definedName>
    <definedName name="p.1">#REF!</definedName>
    <definedName name="p.2" localSheetId="3">'T2.1s(a)'!#REF!</definedName>
    <definedName name="p.2" localSheetId="4">'T2.1s(b)'!#REF!</definedName>
    <definedName name="p.2">#REF!</definedName>
    <definedName name="_xlnm.Print_Area" localSheetId="3">'T2.1s(a)'!$A$1:$X$49</definedName>
    <definedName name="_xlnm.Print_Area" localSheetId="4">'T2.1s(b)'!$A$1:$AA$54</definedName>
    <definedName name="_xlnm.Print_Area" localSheetId="5">'T4.1S'!$A$1:$N$77</definedName>
    <definedName name="_xlnm.Print_Titles" localSheetId="3">'T2.1s(a)'!$8:$14</definedName>
    <definedName name="_xlnm.Print_Titles" localSheetId="4">'T2.1s(b)'!$5:$11</definedName>
    <definedName name="Sum_T2">'[1]1997  Table 1a Modified'!#REF!</definedName>
    <definedName name="Sum_TTM">'[1]1997  Table 1a Modified'!#REF!</definedName>
    <definedName name="ti_tbl_50">#REF!</definedName>
    <definedName name="ti_tbl_69">#REF!</definedName>
    <definedName name="wrn.Full_set." localSheetId="3" hidden="1">{#N/A,#N/A,FALSE,"T01";#N/A,#N/A,FALSE,"T01cont";#N/A,#N/A,FALSE,"T1.2a";#N/A,#N/A,FALSE,"T1.2b"}</definedName>
    <definedName name="wrn.Full_set." localSheetId="4" hidden="1">{#N/A,#N/A,FALSE,"T01";#N/A,#N/A,FALSE,"T01cont";#N/A,#N/A,FALSE,"T1.2a";#N/A,#N/A,FALSE,"T1.2b"}</definedName>
    <definedName name="wrn.Full_set." hidden="1">{#N/A,#N/A,FALSE,"T01";#N/A,#N/A,FALSE,"T01cont";#N/A,#N/A,FALSE,"T1.2a";#N/A,#N/A,FALSE,"T1.2b"}</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3" l="1"/>
  <c r="B6" i="2"/>
  <c r="AK6" i="2"/>
  <c r="F6" i="2"/>
  <c r="R6" i="2"/>
  <c r="V6" i="2"/>
  <c r="AH6" i="2"/>
  <c r="C6" i="2"/>
  <c r="G6" i="2"/>
  <c r="K6" i="2"/>
  <c r="O6" i="2"/>
  <c r="S6" i="2"/>
  <c r="W6" i="2"/>
  <c r="AA6" i="2"/>
  <c r="AE6" i="2"/>
  <c r="AI6" i="2"/>
  <c r="J6" i="2"/>
  <c r="AD6" i="2"/>
  <c r="D6" i="2"/>
  <c r="H6" i="2"/>
  <c r="L6" i="2"/>
  <c r="P6" i="2"/>
  <c r="T6" i="2"/>
  <c r="X6" i="2"/>
  <c r="AB6" i="2"/>
  <c r="AF6" i="2"/>
  <c r="AJ6" i="2"/>
  <c r="N6" i="2"/>
  <c r="Z6" i="2"/>
  <c r="E6" i="2"/>
  <c r="I6" i="2"/>
  <c r="M6" i="2"/>
  <c r="Q6" i="2"/>
  <c r="U6" i="2"/>
  <c r="Y6" i="2"/>
  <c r="AC6" i="2"/>
  <c r="AG6" i="2"/>
  <c r="B3" i="2"/>
  <c r="B4" i="2"/>
  <c r="B5" i="2"/>
  <c r="B7" i="2"/>
  <c r="B2" i="2"/>
  <c r="B51" i="3"/>
  <c r="B52" i="3"/>
  <c r="B50" i="3"/>
  <c r="B49" i="3"/>
  <c r="B54" i="3"/>
  <c r="B64" i="3"/>
  <c r="B59" i="3"/>
  <c r="B7" i="3"/>
  <c r="B9" i="3"/>
  <c r="B34" i="3"/>
  <c r="B35" i="3"/>
  <c r="B33" i="3"/>
  <c r="B25" i="3"/>
  <c r="B19" i="3"/>
  <c r="B36" i="3"/>
  <c r="B8" i="3"/>
</calcChain>
</file>

<file path=xl/sharedStrings.xml><?xml version="1.0" encoding="utf-8"?>
<sst xmlns="http://schemas.openxmlformats.org/spreadsheetml/2006/main" count="386" uniqueCount="256">
  <si>
    <t>AVLo Average Vehicle Loading</t>
  </si>
  <si>
    <t>Sources:</t>
  </si>
  <si>
    <t>passenger LDVs</t>
  </si>
  <si>
    <t>U.S. Federal Highway Administration</t>
  </si>
  <si>
    <t>2009 National Household Travel Survey</t>
  </si>
  <si>
    <t>http://nhts.ornl.gov/2009/pub/stt.pdf</t>
  </si>
  <si>
    <t>Page 33, Table 16</t>
  </si>
  <si>
    <t>freight HDVs</t>
  </si>
  <si>
    <t>U.S. DOT FHA Office of Freight Management and Operations</t>
  </si>
  <si>
    <t>Major Freight Corridors</t>
  </si>
  <si>
    <t>http://ops.fhwa.dot.gov/freight/freight_analysis/freight_story/major.htm</t>
  </si>
  <si>
    <t>Second bullet point on webpage (and Fig. 8 image caption)</t>
  </si>
  <si>
    <t>Passenger HDVs, both types of aircraft, both types of rail, freight ships, passenger motorbikes</t>
  </si>
  <si>
    <t>U.S. Bureau of Transportation Statistics</t>
  </si>
  <si>
    <t>National Transportation Statistics (most recently updated tables updated in October 2016)</t>
  </si>
  <si>
    <t>http://www.rita.dot.gov/bts/sites/rita.dot.gov.bts/files/publications/national_transportation_statistics/index.html#appendix_d</t>
  </si>
  <si>
    <t>Appendix D - Modal Profiles</t>
  </si>
  <si>
    <t>Air Carrier Profile</t>
  </si>
  <si>
    <t>Bus Profile</t>
  </si>
  <si>
    <t>Transit Profile</t>
  </si>
  <si>
    <t>Rail Profile</t>
  </si>
  <si>
    <t>Water Transport Profile</t>
  </si>
  <si>
    <t>Automobile Profile</t>
  </si>
  <si>
    <t>passenger ships</t>
  </si>
  <si>
    <t>U.S. Coast Guard</t>
  </si>
  <si>
    <t>National Recreational Boating Survey 2012</t>
  </si>
  <si>
    <t>http://www.uscgboating.org/library/recreational-boating-servey/2012survey%20report.pdf</t>
  </si>
  <si>
    <t>Page 63, Table 40</t>
  </si>
  <si>
    <t>Notes:</t>
  </si>
  <si>
    <t>We do not have data for freight LDVs (commercial light trucks) in the U.S. version of the model.</t>
  </si>
  <si>
    <t>We assume an average loading level of 1 ton for freight LDVs.</t>
  </si>
  <si>
    <t>Passenger ships are recreational boats (not passenger ferries) in the U.S. version of the model.</t>
  </si>
  <si>
    <t>We use an average of the loading of the motorized boat types.</t>
  </si>
  <si>
    <t>For freight ships, we have data on cargo capacity, but not on utilization of that capacity (e.g. how much</t>
  </si>
  <si>
    <t>of the ships are empty).  We use the cargo capacity to represent loading.  (It doesn't really matter, because</t>
  </si>
  <si>
    <t>we calculate trans/BAADTbVT based on this variable and based on trans/SYVbT to equal the known statistic</t>
  </si>
  <si>
    <t>on total freight-ton-miles transported.  Thus, any small inaccuracy here is adjusted for in trans/BAADTbVT.)</t>
  </si>
  <si>
    <t>One resource that shows the capacities (not the typical loads) of different vehicle types</t>
  </si>
  <si>
    <t>that can be useful to provide a sense of scale for interpreting the numbers in this spreadsheet</t>
  </si>
  <si>
    <t>can be found at:</t>
  </si>
  <si>
    <t>http://www.iowadot.gov/compare.pdf</t>
  </si>
  <si>
    <t>We use a time series to support countries and regions for which loading changes during the</t>
  </si>
  <si>
    <t>model run, though the values are constant in the U.S. data set.</t>
  </si>
  <si>
    <t>Passenger aircraft and freight aircraft</t>
  </si>
  <si>
    <t>Aircraft revenue-miles (thousands), total certified</t>
  </si>
  <si>
    <t>Revenue passenger-miles (thousands), total certified</t>
  </si>
  <si>
    <t>Revenue ton-miles of freight (thousands), total certified</t>
  </si>
  <si>
    <t>total aircraft stock (U.S., 2014, EIA AEO 2016, Table 49)</t>
  </si>
  <si>
    <t>cargo aircraft stock (U.S., 2014, EIA AEO 2016, Table 49)</t>
  </si>
  <si>
    <t>share of aircraft-miles devoted to freight</t>
  </si>
  <si>
    <t>Assumes passenger and freight aircraft fly similar numbers of miles per year</t>
  </si>
  <si>
    <t>Distance-weighted avg. passengers / aircraft</t>
  </si>
  <si>
    <t>Distance-weighted avg. freight tons / aircraft</t>
  </si>
  <si>
    <t>Passenger HDVs (buses)</t>
  </si>
  <si>
    <t>Vehicle-miles, all buses (millions)</t>
  </si>
  <si>
    <t>Passenger-miles, all buses (millions)</t>
  </si>
  <si>
    <t>Distance-weighted avg. passengers/bus</t>
  </si>
  <si>
    <t>Freight Rail</t>
  </si>
  <si>
    <t>Train mileage, freight (thousands)</t>
  </si>
  <si>
    <t>Revenue ton-miles of freight (millions)</t>
  </si>
  <si>
    <t>Distance-weighted avg. freight tons/train</t>
  </si>
  <si>
    <t>This is per train, not per rail car.  Rail car mileage is also available in the source document, should it be needed.</t>
  </si>
  <si>
    <t>Passenger Rail</t>
  </si>
  <si>
    <t>Intercity (Amtrak)</t>
  </si>
  <si>
    <t>Amtrak passenger train-miles (millions)</t>
  </si>
  <si>
    <t>Amtrak revenue passenger-miles (millions)</t>
  </si>
  <si>
    <t>Distance-weighted avg. passengers/Amtrak train</t>
  </si>
  <si>
    <t>Transit</t>
  </si>
  <si>
    <t>passenger-miles, heavy rail (millions)</t>
  </si>
  <si>
    <t>passenger-miles, light rail (millions)</t>
  </si>
  <si>
    <t>passenger-miles, commuter rail (millions)</t>
  </si>
  <si>
    <t>vehicle-miles, heavy rail (millions)</t>
  </si>
  <si>
    <t>vehicle-miles, light rail (millions)</t>
  </si>
  <si>
    <t>vehicle-miles, commuter rail (millions)</t>
  </si>
  <si>
    <t>Distance-weighted avg. passengers/heavy rail vehicle</t>
  </si>
  <si>
    <t>Distance-weighted avg. passengers/light rail vehicle</t>
  </si>
  <si>
    <t>Distance-weighted avg. passengers/commuter rail vehicle</t>
  </si>
  <si>
    <t>passenger-mile-weighted distance-weighted avg. passengers/vehicle</t>
  </si>
  <si>
    <t>Freight Ships</t>
  </si>
  <si>
    <t>number of self-propelled dry cargo barges</t>
  </si>
  <si>
    <t>number of self-propelled tankers</t>
  </si>
  <si>
    <t>number of non-self-propelled dry cargo barges</t>
  </si>
  <si>
    <t>We include non-self-propelled vessels in our weighted average, because our freight ship vehicle count includes</t>
  </si>
  <si>
    <t>number of non-self-propelled tankers</t>
  </si>
  <si>
    <t>pusher ships (tugs / towboats) that propel these vessels, and we want their average capacity to be factored in,</t>
  </si>
  <si>
    <t>so the towboats are properly represented.</t>
  </si>
  <si>
    <t>total cargo capacity of all self-propelled dry cargo barges (short tons)</t>
  </si>
  <si>
    <t>total cargo capacity of all self-propelled tankers (short tons)</t>
  </si>
  <si>
    <t>total cargo capacity of all non-self-propelled dry cargo barges (short tons)</t>
  </si>
  <si>
    <t>total cargo capacity of all non-self-propelled tankers (short tons)</t>
  </si>
  <si>
    <t>average cargo capacity per self-propelled dry cargo barge</t>
  </si>
  <si>
    <t>average cargo capacity per self-propelled tanker</t>
  </si>
  <si>
    <t>average cargo capacity per non-self-propelled dry cargo barge</t>
  </si>
  <si>
    <t>average cargo capacity per non-self-propelled tanker</t>
  </si>
  <si>
    <t>weighted average cargo capacity (short tons)</t>
  </si>
  <si>
    <t>Passenger motorbikes</t>
  </si>
  <si>
    <t>vehicle-miles, total (millions)</t>
  </si>
  <si>
    <t>passenger-miles, total (millions)</t>
  </si>
  <si>
    <t>distance-weighted avg. passengers/motorbike</t>
  </si>
  <si>
    <t>Passenger LDVs</t>
  </si>
  <si>
    <t>vehicle-miles, passenger car, total (millions)</t>
  </si>
  <si>
    <t>passenger-miles, passenger car, total (millions)</t>
  </si>
  <si>
    <t>distance-weighted avg. passengers/LDV</t>
  </si>
  <si>
    <t>Not currently used, but could be used instead of the figure from the National Household Travel Survey if desired.</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</si>
  <si>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</si>
  <si>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</si>
  <si>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</si>
  <si>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</si>
  <si>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</si>
  <si>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</si>
  <si>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</si>
  <si>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</si>
  <si>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</si>
  <si>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</si>
  <si>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</si>
  <si>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</si>
  <si>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</si>
  <si>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</si>
  <si>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</si>
  <si>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</si>
  <si>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LDVs</t>
  </si>
  <si>
    <t>HDVs</t>
  </si>
  <si>
    <t>aircraft</t>
  </si>
  <si>
    <t>rail</t>
  </si>
  <si>
    <t>ships</t>
  </si>
  <si>
    <t>motorbikes</t>
  </si>
  <si>
    <r>
      <t>Residents' services are services provided by or on behalf of the management, residents or owners of any residential development for the carriage of passengers to or from the residential development. Residents' services are</t>
    </r>
    <r>
      <rPr>
        <sz val="10"/>
        <rFont val="Times New Roman"/>
        <family val="1"/>
      </rPr>
      <t xml:space="preserve"> a type of non-franchised public bus services.  Non-franchised public buses also provide tour service, hotel service, student service, employees' service, international passenger service and contract hire service. But since relevant data </t>
    </r>
    <r>
      <rPr>
        <sz val="11"/>
        <color theme="1"/>
        <rFont val="Calibri"/>
        <family val="2"/>
        <scheme val="minor"/>
      </rPr>
      <t>are</t>
    </r>
    <r>
      <rPr>
        <sz val="10"/>
        <rFont val="Times New Roman"/>
        <family val="1"/>
      </rPr>
      <t xml:space="preserve"> not available, the patronage figures for these services cannot be provided.</t>
    </r>
  </si>
  <si>
    <r>
      <t>(6</t>
    </r>
    <r>
      <rPr>
        <sz val="10"/>
        <rFont val="Times New Roman"/>
        <family val="1"/>
      </rPr>
      <t>)</t>
    </r>
  </si>
  <si>
    <t>居民巴士服務是由或代任何住宅發展的管理機構、住客或擁有人提供，以運載乘客往返該住宅發展的服務。居民巴士服務是非專營公共巴士服務的其中一種。非專營公共巴士亦提供遊覽服務、酒店服務、學生服務、僱員服務、國際乘客服務及合約式出租服務，但因沒有相關資料，這些服務的乘客人次數字未能提供。</t>
    <phoneticPr fontId="9" type="noConversion"/>
  </si>
  <si>
    <t xml:space="preserve">Taxi patronage figures are estimated using the operating data of taxis covered in the corresponding month.  </t>
    <phoneticPr fontId="9" type="noConversion"/>
  </si>
  <si>
    <r>
      <t>(5</t>
    </r>
    <r>
      <rPr>
        <sz val="10"/>
        <rFont val="Times New Roman"/>
        <family val="1"/>
      </rPr>
      <t>)</t>
    </r>
  </si>
  <si>
    <t>的士乘客人次是根據該月所涵蓋的的士的營運資料估計。</t>
    <phoneticPr fontId="9" type="noConversion"/>
  </si>
  <si>
    <r>
      <t>Ferr</t>
    </r>
    <r>
      <rPr>
        <sz val="11"/>
        <color theme="1"/>
        <rFont val="Calibri"/>
        <family val="2"/>
        <scheme val="minor"/>
      </rPr>
      <t>ies</t>
    </r>
    <r>
      <rPr>
        <sz val="10"/>
        <rFont val="Times New Roman"/>
        <family val="1"/>
      </rPr>
      <t xml:space="preserve"> include</t>
    </r>
    <r>
      <rPr>
        <sz val="11"/>
        <color theme="1"/>
        <rFont val="Calibri"/>
        <family val="2"/>
        <scheme val="minor"/>
      </rPr>
      <t xml:space="preserve"> </t>
    </r>
    <r>
      <rPr>
        <sz val="10"/>
        <rFont val="Times New Roman"/>
        <family val="1"/>
      </rPr>
      <t>franchised and licensed services</t>
    </r>
    <r>
      <rPr>
        <sz val="11"/>
        <color theme="1"/>
        <rFont val="Calibri"/>
        <family val="2"/>
        <scheme val="minor"/>
      </rPr>
      <t xml:space="preserve"> but exclude Kaitos.</t>
    </r>
  </si>
  <si>
    <r>
      <t>(4</t>
    </r>
    <r>
      <rPr>
        <sz val="10"/>
        <rFont val="Times New Roman"/>
        <family val="1"/>
      </rPr>
      <t>)</t>
    </r>
  </si>
  <si>
    <t>渡輪服務包括專營及持牌渡輪服務，但不包括街渡。</t>
    <phoneticPr fontId="9" type="noConversion"/>
  </si>
  <si>
    <t xml:space="preserve">No regular return is collected from operators of RMB.  As such, RMB patronage figures are estimated based on the results of the Comprehensive Surveys on Red Minibus Services, having regard to the number of licensed RMB and the number of days in the respective months, and cannot reflect short term fluctuation in passenger journeys.  The estimated RMB patronage figures should not be taken as an accurate representation of the actual RMB patronage. </t>
    <phoneticPr fontId="9" type="noConversion"/>
  </si>
  <si>
    <r>
      <t>(3</t>
    </r>
    <r>
      <rPr>
        <sz val="10"/>
        <rFont val="Times New Roman"/>
        <family val="1"/>
      </rPr>
      <t>)</t>
    </r>
  </si>
  <si>
    <r>
      <t>Notes</t>
    </r>
    <r>
      <rPr>
        <sz val="11"/>
        <color theme="1"/>
        <rFont val="Calibri"/>
        <family val="2"/>
        <scheme val="minor"/>
      </rPr>
      <t xml:space="preserve"> </t>
    </r>
    <r>
      <rPr>
        <sz val="10"/>
        <rFont val="Times New Roman"/>
        <family val="1"/>
      </rPr>
      <t>:</t>
    </r>
  </si>
  <si>
    <r>
      <rPr>
        <sz val="10"/>
        <rFont val="細明體"/>
        <family val="3"/>
        <charset val="136"/>
      </rPr>
      <t>紅色小巴的營辦商無須定期向運輸署提供營運數據。紅色小巴乘客人次的數字是根據公共小巴服務綜合調查的結果並按該月份領有牌照的紅色小巴數目和該月份的日數估算得出，因此不能反映乘客人次的短期波動，亦不應視作為紅色小巴實際乘客人次的準確陳述。</t>
    </r>
  </si>
  <si>
    <r>
      <t>註</t>
    </r>
    <r>
      <rPr>
        <sz val="10"/>
        <rFont val="Times New Roman"/>
        <family val="1"/>
      </rPr>
      <t xml:space="preserve"> :</t>
    </r>
  </si>
  <si>
    <t>#</t>
    <phoneticPr fontId="9" type="noConversion"/>
  </si>
  <si>
    <t>#</t>
  </si>
  <si>
    <r>
      <t xml:space="preserve">the </t>
    </r>
    <r>
      <rPr>
        <sz val="11"/>
        <color theme="1"/>
        <rFont val="Calibri"/>
        <family val="2"/>
        <scheme val="minor"/>
      </rPr>
      <t>Y</t>
    </r>
    <r>
      <rPr>
        <sz val="10"/>
        <rFont val="Times New Roman"/>
        <family val="1"/>
      </rPr>
      <t>ear/</t>
    </r>
    <r>
      <rPr>
        <sz val="11"/>
        <color theme="1"/>
        <rFont val="Calibri"/>
        <family val="2"/>
        <scheme val="minor"/>
      </rPr>
      <t>M</t>
    </r>
    <r>
      <rPr>
        <sz val="10"/>
        <rFont val="Times New Roman"/>
        <family val="1"/>
      </rPr>
      <t>onth</t>
    </r>
  </si>
  <si>
    <t>(Northwest New Territories)</t>
    <phoneticPr fontId="4" type="noConversion"/>
  </si>
  <si>
    <r>
      <t xml:space="preserve"> Services</t>
    </r>
    <r>
      <rPr>
        <vertAlign val="superscript"/>
        <sz val="10"/>
        <rFont val="Times New Roman"/>
        <family val="1"/>
      </rPr>
      <t xml:space="preserve"> (6)</t>
    </r>
  </si>
  <si>
    <r>
      <t>Ferr</t>
    </r>
    <r>
      <rPr>
        <sz val="11"/>
        <color theme="1"/>
        <rFont val="Calibri"/>
        <family val="2"/>
        <scheme val="minor"/>
      </rPr>
      <t>ies</t>
    </r>
  </si>
  <si>
    <t xml:space="preserve"> Year/Month</t>
  </si>
  <si>
    <r>
      <t xml:space="preserve">No. of </t>
    </r>
    <r>
      <rPr>
        <sz val="11"/>
        <color theme="1"/>
        <rFont val="Calibri"/>
        <family val="2"/>
        <scheme val="minor"/>
      </rPr>
      <t>D</t>
    </r>
    <r>
      <rPr>
        <sz val="10"/>
        <rFont val="Times New Roman"/>
        <family val="1"/>
      </rPr>
      <t>ays in</t>
    </r>
  </si>
  <si>
    <r>
      <t xml:space="preserve"> Total</t>
    </r>
    <r>
      <rPr>
        <vertAlign val="superscript"/>
        <sz val="10"/>
        <rFont val="Times New Roman"/>
        <family val="1"/>
      </rPr>
      <t xml:space="preserve"> </t>
    </r>
  </si>
  <si>
    <r>
      <t>M</t>
    </r>
    <r>
      <rPr>
        <sz val="11"/>
        <color theme="1"/>
        <rFont val="Calibri"/>
        <family val="2"/>
        <scheme val="minor"/>
      </rPr>
      <t>TR Buses</t>
    </r>
  </si>
  <si>
    <r>
      <t>Residents</t>
    </r>
    <r>
      <rPr>
        <sz val="11"/>
        <color theme="1"/>
        <rFont val="Calibri"/>
        <family val="2"/>
        <scheme val="minor"/>
      </rPr>
      <t>'</t>
    </r>
  </si>
  <si>
    <r>
      <t xml:space="preserve"> Taxis </t>
    </r>
    <r>
      <rPr>
        <vertAlign val="superscript"/>
        <sz val="10"/>
        <rFont val="Times New Roman"/>
        <family val="1"/>
      </rPr>
      <t>(5)</t>
    </r>
  </si>
  <si>
    <t>Sub-total</t>
    <phoneticPr fontId="9" type="noConversion"/>
  </si>
  <si>
    <r>
      <t xml:space="preserve">Other </t>
    </r>
    <r>
      <rPr>
        <sz val="10"/>
        <rFont val="Times New Roman"/>
        <family val="1"/>
      </rPr>
      <t>Licensed</t>
    </r>
    <r>
      <rPr>
        <sz val="11"/>
        <color theme="1"/>
        <rFont val="Calibri"/>
        <family val="2"/>
        <scheme val="minor"/>
      </rPr>
      <t xml:space="preserve"> </t>
    </r>
  </si>
  <si>
    <r>
      <t>“</t>
    </r>
    <r>
      <rPr>
        <sz val="11"/>
        <color theme="1"/>
        <rFont val="Calibri"/>
        <family val="2"/>
        <scheme val="minor"/>
      </rPr>
      <t>Star</t>
    </r>
    <r>
      <rPr>
        <sz val="10"/>
        <rFont val="Times New Roman"/>
        <family val="1"/>
      </rPr>
      <t>” Ferry</t>
    </r>
    <r>
      <rPr>
        <vertAlign val="superscript"/>
        <sz val="10"/>
        <rFont val="Times New Roman"/>
        <family val="1"/>
      </rPr>
      <t xml:space="preserve"> </t>
    </r>
  </si>
  <si>
    <t>New World
First Ferry</t>
    <phoneticPr fontId="9" type="noConversion"/>
  </si>
  <si>
    <r>
      <t xml:space="preserve"> RMB </t>
    </r>
    <r>
      <rPr>
        <vertAlign val="superscript"/>
        <sz val="10"/>
        <rFont val="Times New Roman"/>
        <family val="1"/>
      </rPr>
      <t>(3)</t>
    </r>
  </si>
  <si>
    <t>GMB</t>
    <phoneticPr fontId="9" type="noConversion"/>
  </si>
  <si>
    <r>
      <t xml:space="preserve"> </t>
    </r>
    <r>
      <rPr>
        <sz val="10"/>
        <rFont val="細明體"/>
        <family val="3"/>
        <charset val="136"/>
      </rPr>
      <t>年</t>
    </r>
    <r>
      <rPr>
        <sz val="10"/>
        <rFont val="Times New Roman"/>
        <family val="1"/>
      </rPr>
      <t xml:space="preserve"> / </t>
    </r>
    <r>
      <rPr>
        <sz val="10"/>
        <rFont val="細明體"/>
        <family val="3"/>
        <charset val="136"/>
      </rPr>
      <t>月</t>
    </r>
  </si>
  <si>
    <r>
      <t>當年</t>
    </r>
    <r>
      <rPr>
        <sz val="10"/>
        <rFont val="Times New Roman"/>
        <family val="1"/>
      </rPr>
      <t>/</t>
    </r>
    <r>
      <rPr>
        <sz val="10"/>
        <rFont val="細明體"/>
        <family val="3"/>
        <charset val="136"/>
      </rPr>
      <t>月日數</t>
    </r>
  </si>
  <si>
    <r>
      <t>總計</t>
    </r>
    <r>
      <rPr>
        <vertAlign val="superscript"/>
        <sz val="10"/>
        <rFont val="Times New Roman"/>
        <family val="1"/>
      </rPr>
      <t xml:space="preserve"> </t>
    </r>
  </si>
  <si>
    <r>
      <t>(</t>
    </r>
    <r>
      <rPr>
        <sz val="10"/>
        <rFont val="細明體"/>
        <family val="3"/>
        <charset val="136"/>
      </rPr>
      <t>新界西北</t>
    </r>
    <r>
      <rPr>
        <sz val="11"/>
        <color theme="1"/>
        <rFont val="Calibri"/>
        <family val="2"/>
        <scheme val="minor"/>
      </rPr>
      <t>)</t>
    </r>
  </si>
  <si>
    <r>
      <rPr>
        <sz val="11"/>
        <color theme="1"/>
        <rFont val="Calibri"/>
        <family val="2"/>
        <scheme val="minor"/>
      </rPr>
      <t xml:space="preserve">    </t>
    </r>
    <r>
      <rPr>
        <sz val="10"/>
        <rFont val="細明體"/>
        <family val="3"/>
        <charset val="136"/>
      </rPr>
      <t>居民巴士</t>
    </r>
    <r>
      <rPr>
        <vertAlign val="superscript"/>
        <sz val="10"/>
        <rFont val="Times New Roman"/>
        <family val="1"/>
      </rPr>
      <t xml:space="preserve"> (6)</t>
    </r>
  </si>
  <si>
    <r>
      <rPr>
        <sz val="11"/>
        <color theme="1"/>
        <rFont val="Calibri"/>
        <family val="2"/>
        <scheme val="minor"/>
      </rPr>
      <t xml:space="preserve">  </t>
    </r>
    <r>
      <rPr>
        <sz val="10"/>
        <rFont val="細明體"/>
        <family val="3"/>
        <charset val="136"/>
      </rPr>
      <t>的士</t>
    </r>
    <r>
      <rPr>
        <sz val="11"/>
        <color theme="1"/>
        <rFont val="Calibri"/>
        <family val="2"/>
        <scheme val="minor"/>
      </rPr>
      <t xml:space="preserve"> </t>
    </r>
    <r>
      <rPr>
        <vertAlign val="superscript"/>
        <sz val="10"/>
        <rFont val="Times New Roman"/>
        <family val="1"/>
      </rPr>
      <t>(5)</t>
    </r>
  </si>
  <si>
    <t>小計</t>
    <phoneticPr fontId="9" type="noConversion"/>
  </si>
  <si>
    <t>其他持牌渡輪</t>
    <phoneticPr fontId="9" type="noConversion"/>
  </si>
  <si>
    <t>天星小輪</t>
    <phoneticPr fontId="9" type="noConversion"/>
  </si>
  <si>
    <t>新渡輪</t>
    <phoneticPr fontId="9" type="noConversion"/>
  </si>
  <si>
    <r>
      <t>紅色小巴</t>
    </r>
    <r>
      <rPr>
        <sz val="11"/>
        <color theme="1"/>
        <rFont val="Calibri"/>
        <family val="2"/>
        <scheme val="minor"/>
      </rPr>
      <t xml:space="preserve"> </t>
    </r>
    <r>
      <rPr>
        <vertAlign val="superscript"/>
        <sz val="10"/>
        <rFont val="Times New Roman"/>
        <family val="1"/>
      </rPr>
      <t>(3)</t>
    </r>
  </si>
  <si>
    <t>專線小巴</t>
    <phoneticPr fontId="9" type="noConversion"/>
  </si>
  <si>
    <t>港鐵巴士</t>
    <phoneticPr fontId="9" type="noConversion"/>
  </si>
  <si>
    <r>
      <t>渡輪</t>
    </r>
    <r>
      <rPr>
        <sz val="11"/>
        <color theme="1"/>
        <rFont val="Calibri"/>
        <family val="2"/>
        <scheme val="minor"/>
      </rPr>
      <t xml:space="preserve"> </t>
    </r>
    <r>
      <rPr>
        <vertAlign val="superscript"/>
        <sz val="10"/>
        <rFont val="Times New Roman"/>
        <family val="1"/>
      </rPr>
      <t>(4)</t>
    </r>
    <r>
      <rPr>
        <sz val="10"/>
        <rFont val="Times New Roman"/>
        <family val="1"/>
      </rPr>
      <t xml:space="preserve">   Ferries</t>
    </r>
    <r>
      <rPr>
        <sz val="11"/>
        <color theme="1"/>
        <rFont val="Calibri"/>
        <family val="2"/>
        <scheme val="minor"/>
      </rPr>
      <t xml:space="preserve"> </t>
    </r>
    <r>
      <rPr>
        <vertAlign val="superscript"/>
        <sz val="10"/>
        <rFont val="Times New Roman"/>
        <family val="1"/>
      </rPr>
      <t>(4)</t>
    </r>
  </si>
  <si>
    <r>
      <t>公共小巴</t>
    </r>
    <r>
      <rPr>
        <sz val="10"/>
        <rFont val="Times New Roman"/>
        <family val="1"/>
      </rPr>
      <t xml:space="preserve">   Public Light Buses</t>
    </r>
  </si>
  <si>
    <t>thousands</t>
    <phoneticPr fontId="9" type="noConversion"/>
  </si>
  <si>
    <t>(cont'd)</t>
    <phoneticPr fontId="9" type="noConversion"/>
  </si>
  <si>
    <t>Table 2.1S</t>
    <phoneticPr fontId="9" type="noConversion"/>
  </si>
  <si>
    <r>
      <t>千次</t>
    </r>
    <r>
      <rPr>
        <sz val="12"/>
        <rFont val="Times New Roman"/>
        <family val="1"/>
      </rPr>
      <t xml:space="preserve"> </t>
    </r>
  </si>
  <si>
    <r>
      <t xml:space="preserve"> </t>
    </r>
    <r>
      <rPr>
        <sz val="11"/>
        <color theme="1"/>
        <rFont val="Calibri"/>
        <family val="2"/>
        <scheme val="minor"/>
      </rPr>
      <t xml:space="preserve">                             </t>
    </r>
  </si>
  <si>
    <r>
      <t>(</t>
    </r>
    <r>
      <rPr>
        <b/>
        <sz val="12"/>
        <rFont val="標楷體"/>
        <family val="4"/>
        <charset val="136"/>
      </rPr>
      <t>續</t>
    </r>
    <r>
      <rPr>
        <b/>
        <sz val="12"/>
        <rFont val="Times New Roman"/>
        <family val="1"/>
      </rPr>
      <t>)</t>
    </r>
  </si>
  <si>
    <r>
      <t>表</t>
    </r>
    <r>
      <rPr>
        <b/>
        <sz val="12"/>
        <rFont val="Times New Roman"/>
        <family val="1"/>
      </rPr>
      <t xml:space="preserve"> 2.1S</t>
    </r>
  </si>
  <si>
    <t>Excluding passengers on free ride days and specific groups of passengers enjoying free rides on selected days.</t>
    <phoneticPr fontId="9" type="noConversion"/>
  </si>
  <si>
    <t xml:space="preserve">                (2)</t>
    <phoneticPr fontId="9" type="noConversion"/>
  </si>
  <si>
    <t>不包括免費乘搭日的乘客及在選定日期可免費乘坐電車的特定乘客。</t>
    <phoneticPr fontId="9" type="noConversion"/>
  </si>
  <si>
    <r>
      <t>(</t>
    </r>
    <r>
      <rPr>
        <sz val="11"/>
        <color theme="1"/>
        <rFont val="Calibri"/>
        <family val="2"/>
        <scheme val="minor"/>
      </rPr>
      <t>2</t>
    </r>
    <r>
      <rPr>
        <sz val="10"/>
        <rFont val="Times New Roman"/>
        <family val="1"/>
      </rPr>
      <t>)</t>
    </r>
  </si>
  <si>
    <t>MTR Lines include Kwun Tong, Tsuen Wan, Island, Tung Chung, Disneyland Resort, Tseung Kwan O, East Rail, West Rail, Ma On Shan, South Island Lines, Intercity Through Train and Express Rail Link (XRL).</t>
    <phoneticPr fontId="9" type="noConversion"/>
  </si>
  <si>
    <r>
      <t>Note</t>
    </r>
    <r>
      <rPr>
        <sz val="11"/>
        <color theme="1"/>
        <rFont val="Calibri"/>
        <family val="2"/>
        <scheme val="minor"/>
      </rPr>
      <t xml:space="preserve">s </t>
    </r>
    <r>
      <rPr>
        <sz val="10"/>
        <rFont val="Times New Roman"/>
        <family val="1"/>
      </rPr>
      <t xml:space="preserve">:  </t>
    </r>
    <r>
      <rPr>
        <sz val="11"/>
        <color theme="1"/>
        <rFont val="Calibri"/>
        <family val="2"/>
        <scheme val="minor"/>
      </rPr>
      <t xml:space="preserve">   (1)</t>
    </r>
  </si>
  <si>
    <t>港鐵線路包括觀塘、荃灣、港島、東涌、迪士尼、將軍澳、東鐵、西鐵、馬鞍山、南港島線、城際客運及高鐵香港段。</t>
    <phoneticPr fontId="9" type="noConversion"/>
  </si>
  <si>
    <t>(1)</t>
    <phoneticPr fontId="9" type="noConversion"/>
  </si>
  <si>
    <r>
      <t>Ho</t>
    </r>
    <r>
      <rPr>
        <sz val="10"/>
        <rFont val="Times New Roman"/>
        <family val="1"/>
      </rPr>
      <t>ngkon</t>
    </r>
    <r>
      <rPr>
        <sz val="11"/>
        <color theme="1"/>
        <rFont val="Calibri"/>
        <family val="2"/>
        <scheme val="minor"/>
      </rPr>
      <t xml:space="preserve">g
</t>
    </r>
    <r>
      <rPr>
        <sz val="10"/>
        <color indexed="9"/>
        <rFont val="Times New Roman"/>
        <family val="1"/>
      </rPr>
      <t>,,,,</t>
    </r>
    <r>
      <rPr>
        <sz val="11"/>
        <color theme="1"/>
        <rFont val="Calibri"/>
        <family val="2"/>
        <scheme val="minor"/>
      </rPr>
      <t xml:space="preserve">Tramways </t>
    </r>
    <r>
      <rPr>
        <vertAlign val="superscript"/>
        <sz val="10"/>
        <rFont val="Times New Roman"/>
        <family val="1"/>
      </rPr>
      <t>(2)</t>
    </r>
  </si>
  <si>
    <r>
      <t>輕鐵</t>
    </r>
    <r>
      <rPr>
        <sz val="10"/>
        <rFont val="Times New Roman"/>
        <family val="1"/>
      </rPr>
      <t xml:space="preserve">
Light Rail </t>
    </r>
  </si>
  <si>
    <r>
      <t>機場快線</t>
    </r>
    <r>
      <rPr>
        <sz val="10"/>
        <rFont val="細明體"/>
        <family val="3"/>
        <charset val="136"/>
      </rPr>
      <t xml:space="preserve">
</t>
    </r>
    <r>
      <rPr>
        <sz val="10"/>
        <rFont val="Times New Roman"/>
        <family val="1"/>
      </rPr>
      <t>AEL</t>
    </r>
  </si>
  <si>
    <r>
      <t>港鐵線路</t>
    </r>
    <r>
      <rPr>
        <sz val="11"/>
        <color theme="1"/>
        <rFont val="Calibri"/>
        <family val="2"/>
        <scheme val="minor"/>
      </rPr>
      <t xml:space="preserve"> </t>
    </r>
    <r>
      <rPr>
        <vertAlign val="superscript"/>
        <sz val="10"/>
        <rFont val="Times New Roman"/>
        <family val="1"/>
      </rPr>
      <t>(1)</t>
    </r>
    <r>
      <rPr>
        <sz val="10"/>
        <rFont val="細明體"/>
        <family val="3"/>
        <charset val="136"/>
      </rPr>
      <t xml:space="preserve">
</t>
    </r>
    <r>
      <rPr>
        <sz val="11"/>
        <color theme="1"/>
        <rFont val="Calibri"/>
        <family val="2"/>
        <scheme val="minor"/>
      </rPr>
      <t>MTR</t>
    </r>
    <r>
      <rPr>
        <sz val="10"/>
        <rFont val="Times New Roman"/>
        <family val="1"/>
      </rPr>
      <t xml:space="preserve"> Line</t>
    </r>
    <r>
      <rPr>
        <sz val="11"/>
        <color theme="1"/>
        <rFont val="Calibri"/>
        <family val="2"/>
        <scheme val="minor"/>
      </rPr>
      <t>s</t>
    </r>
    <r>
      <rPr>
        <vertAlign val="superscript"/>
        <sz val="10"/>
        <rFont val="Times New Roman"/>
        <family val="1"/>
      </rPr>
      <t xml:space="preserve"> (1)</t>
    </r>
  </si>
  <si>
    <t xml:space="preserve">NLB </t>
    <phoneticPr fontId="9" type="noConversion"/>
  </si>
  <si>
    <t xml:space="preserve">LWB </t>
    <phoneticPr fontId="9" type="noConversion"/>
  </si>
  <si>
    <t>NWFB</t>
    <phoneticPr fontId="9" type="noConversion"/>
  </si>
  <si>
    <t>Citybus</t>
    <phoneticPr fontId="9" type="noConversion"/>
  </si>
  <si>
    <t>KMB</t>
    <phoneticPr fontId="9" type="noConversion"/>
  </si>
  <si>
    <r>
      <rPr>
        <sz val="11"/>
        <color theme="1"/>
        <rFont val="Calibri"/>
        <family val="2"/>
        <scheme val="minor"/>
      </rPr>
      <t xml:space="preserve">  </t>
    </r>
    <r>
      <rPr>
        <sz val="10"/>
        <rFont val="細明體"/>
        <family val="3"/>
        <charset val="136"/>
      </rPr>
      <t>香港電車</t>
    </r>
    <r>
      <rPr>
        <sz val="11"/>
        <color theme="1"/>
        <rFont val="Calibri"/>
        <family val="2"/>
        <scheme val="minor"/>
      </rPr>
      <t xml:space="preserve"> </t>
    </r>
    <r>
      <rPr>
        <vertAlign val="superscript"/>
        <sz val="10"/>
        <rFont val="Times New Roman"/>
        <family val="1"/>
      </rPr>
      <t>(2)</t>
    </r>
  </si>
  <si>
    <r>
      <t>MTR</t>
    </r>
    <r>
      <rPr>
        <sz val="11"/>
        <color theme="1"/>
        <rFont val="Calibri"/>
        <family val="2"/>
        <scheme val="minor"/>
      </rPr>
      <t>C</t>
    </r>
    <r>
      <rPr>
        <vertAlign val="superscript"/>
        <sz val="10"/>
        <rFont val="Times New Roman"/>
        <family val="1"/>
      </rPr>
      <t xml:space="preserve"> </t>
    </r>
  </si>
  <si>
    <t>新大嶼山巴士</t>
  </si>
  <si>
    <r>
      <t>龍運</t>
    </r>
    <r>
      <rPr>
        <sz val="11"/>
        <color theme="1"/>
        <rFont val="Calibri"/>
        <family val="2"/>
        <scheme val="minor"/>
      </rPr>
      <t/>
    </r>
  </si>
  <si>
    <r>
      <t>新巴</t>
    </r>
    <r>
      <rPr>
        <sz val="10"/>
        <rFont val="Times New Roman"/>
        <family val="1"/>
      </rPr>
      <t/>
    </r>
  </si>
  <si>
    <r>
      <t>城巴</t>
    </r>
    <r>
      <rPr>
        <sz val="10"/>
        <rFont val="Times New Roman"/>
        <family val="1"/>
      </rPr>
      <t/>
    </r>
  </si>
  <si>
    <t>九巴</t>
  </si>
  <si>
    <r>
      <t>港鐵</t>
    </r>
    <r>
      <rPr>
        <vertAlign val="superscript"/>
        <sz val="10"/>
        <rFont val="Times New Roman"/>
        <family val="1"/>
      </rPr>
      <t xml:space="preserve"> </t>
    </r>
  </si>
  <si>
    <r>
      <t>鐵路</t>
    </r>
    <r>
      <rPr>
        <sz val="10"/>
        <rFont val="Times New Roman"/>
        <family val="1"/>
      </rPr>
      <t xml:space="preserve">   Railways</t>
    </r>
  </si>
  <si>
    <r>
      <t>專營巴士</t>
    </r>
    <r>
      <rPr>
        <sz val="10"/>
        <rFont val="Times New Roman"/>
        <family val="1"/>
      </rPr>
      <t xml:space="preserve">  Franchised Buses</t>
    </r>
  </si>
  <si>
    <t>: Average Daily Public Transport Passenger Journeys by Public Transport Operator</t>
    <phoneticPr fontId="4" type="noConversion"/>
  </si>
  <si>
    <r>
      <t xml:space="preserve">: </t>
    </r>
    <r>
      <rPr>
        <b/>
        <sz val="12"/>
        <rFont val="標楷體"/>
        <family val="4"/>
        <charset val="136"/>
      </rPr>
      <t>按公共交通營辦商劃分的公共交通平均每日乘客人次</t>
    </r>
  </si>
  <si>
    <t>Section 2 : Public Transport Statistics</t>
    <phoneticPr fontId="9" type="noConversion"/>
  </si>
  <si>
    <r>
      <t>第二組</t>
    </r>
    <r>
      <rPr>
        <b/>
        <sz val="14"/>
        <rFont val="Times New Roman"/>
        <family val="1"/>
      </rPr>
      <t xml:space="preserve"> : </t>
    </r>
    <r>
      <rPr>
        <b/>
        <sz val="14"/>
        <rFont val="標楷體"/>
        <family val="4"/>
        <charset val="136"/>
      </rPr>
      <t>公共交通統計數字</t>
    </r>
  </si>
  <si>
    <t>thousands</t>
  </si>
  <si>
    <t>Average Daily Public Transport Passenger Journeys by Public Transport Operator</t>
  </si>
  <si>
    <r>
      <t>Residents</t>
    </r>
    <r>
      <rPr>
        <sz val="11"/>
        <color theme="1"/>
        <rFont val="Calibri"/>
        <family val="2"/>
        <scheme val="minor"/>
      </rPr>
      <t>'</t>
    </r>
    <r>
      <rPr>
        <sz val="10"/>
        <rFont val="Times New Roman"/>
        <family val="1"/>
      </rPr>
      <t xml:space="preserve">  Services (6)</t>
    </r>
  </si>
  <si>
    <r>
      <t>M</t>
    </r>
    <r>
      <rPr>
        <sz val="11"/>
        <color theme="1"/>
        <rFont val="Calibri"/>
        <family val="2"/>
        <scheme val="minor"/>
      </rPr>
      <t>TR Buses</t>
    </r>
    <r>
      <rPr>
        <sz val="10"/>
        <rFont val="Times New Roman"/>
        <family val="1"/>
      </rPr>
      <t xml:space="preserve"> (Northwest New Territories)</t>
    </r>
  </si>
  <si>
    <t>`</t>
    <phoneticPr fontId="5" type="noConversion"/>
  </si>
  <si>
    <t>Note :  Figures as at end of the period.</t>
    <phoneticPr fontId="5" type="noConversion"/>
  </si>
  <si>
    <r>
      <t>註</t>
    </r>
    <r>
      <rPr>
        <sz val="10"/>
        <rFont val="Times New Roman"/>
        <family val="1"/>
      </rPr>
      <t xml:space="preserve"> :  </t>
    </r>
    <r>
      <rPr>
        <sz val="10"/>
        <rFont val="細明體"/>
        <family val="3"/>
        <charset val="136"/>
      </rPr>
      <t>期末數字</t>
    </r>
  </si>
  <si>
    <t>Licensed</t>
  </si>
  <si>
    <t>Registration</t>
  </si>
  <si>
    <t>Total</t>
  </si>
  <si>
    <t xml:space="preserve">Total </t>
  </si>
  <si>
    <t>領牌總數</t>
    <phoneticPr fontId="5" type="noConversion"/>
  </si>
  <si>
    <t>登記總數</t>
    <phoneticPr fontId="5" type="noConversion"/>
  </si>
  <si>
    <t>Total</t>
    <phoneticPr fontId="5" type="noConversion"/>
  </si>
  <si>
    <t>Government Vehicles</t>
    <phoneticPr fontId="5" type="noConversion"/>
  </si>
  <si>
    <t>Special Purpose Vehicles</t>
    <phoneticPr fontId="5" type="noConversion"/>
  </si>
  <si>
    <t xml:space="preserve">Goods Vehicles </t>
    <phoneticPr fontId="5" type="noConversion"/>
  </si>
  <si>
    <t>Private Light Buses</t>
    <phoneticPr fontId="5" type="noConversion"/>
  </si>
  <si>
    <t>Public Light Buses</t>
    <phoneticPr fontId="4" type="noConversion"/>
  </si>
  <si>
    <t>總計</t>
    <phoneticPr fontId="5" type="noConversion"/>
  </si>
  <si>
    <r>
      <t>政府車輛</t>
    </r>
    <r>
      <rPr>
        <sz val="10"/>
        <rFont val="Times New Roman"/>
        <family val="1"/>
      </rPr>
      <t xml:space="preserve"> </t>
    </r>
  </si>
  <si>
    <t>特別用途車輛</t>
    <phoneticPr fontId="5" type="noConversion"/>
  </si>
  <si>
    <t>貨車</t>
    <phoneticPr fontId="5" type="noConversion"/>
  </si>
  <si>
    <t>私家小巴</t>
    <phoneticPr fontId="5" type="noConversion"/>
  </si>
  <si>
    <t>公共小巴</t>
    <phoneticPr fontId="5" type="noConversion"/>
  </si>
  <si>
    <t>Private Buses</t>
    <phoneticPr fontId="5" type="noConversion"/>
  </si>
  <si>
    <t>Non-franchised Public Buses</t>
    <phoneticPr fontId="5" type="noConversion"/>
  </si>
  <si>
    <t xml:space="preserve"> Franchised Buses</t>
    <phoneticPr fontId="5" type="noConversion"/>
  </si>
  <si>
    <t>Taxis</t>
    <phoneticPr fontId="5" type="noConversion"/>
  </si>
  <si>
    <t>Private Cars</t>
    <phoneticPr fontId="5" type="noConversion"/>
  </si>
  <si>
    <t xml:space="preserve">Motor Cycles </t>
    <phoneticPr fontId="4" type="noConversion"/>
  </si>
  <si>
    <t>私家巴士</t>
    <phoneticPr fontId="5" type="noConversion"/>
  </si>
  <si>
    <t>非專營公共巴士</t>
    <phoneticPr fontId="5" type="noConversion"/>
  </si>
  <si>
    <t>專營巴士</t>
    <phoneticPr fontId="5" type="noConversion"/>
  </si>
  <si>
    <t>的士</t>
    <phoneticPr fontId="5" type="noConversion"/>
  </si>
  <si>
    <t>私家車</t>
    <phoneticPr fontId="5" type="noConversion"/>
  </si>
  <si>
    <t>電單車</t>
    <phoneticPr fontId="5" type="noConversion"/>
  </si>
  <si>
    <t/>
  </si>
  <si>
    <t>: Registration and Licensing of Vehicles by Class of Vehicles (Summary figures)</t>
    <phoneticPr fontId="5" type="noConversion"/>
  </si>
  <si>
    <t>Table 4.1S</t>
    <phoneticPr fontId="5" type="noConversion"/>
  </si>
  <si>
    <r>
      <t xml:space="preserve">: </t>
    </r>
    <r>
      <rPr>
        <b/>
        <sz val="12"/>
        <rFont val="標楷體"/>
        <family val="4"/>
        <charset val="136"/>
      </rPr>
      <t>按車輛種類劃分的車輛登記及領牌數字</t>
    </r>
    <r>
      <rPr>
        <b/>
        <sz val="12"/>
        <rFont val="Times New Roman"/>
        <family val="1"/>
      </rPr>
      <t xml:space="preserve"> (</t>
    </r>
    <r>
      <rPr>
        <b/>
        <sz val="12"/>
        <rFont val="標楷體"/>
        <family val="4"/>
        <charset val="136"/>
      </rPr>
      <t>簡要數字</t>
    </r>
    <r>
      <rPr>
        <b/>
        <sz val="12"/>
        <rFont val="Times New Roman"/>
        <family val="1"/>
      </rPr>
      <t>)</t>
    </r>
  </si>
  <si>
    <r>
      <t>表</t>
    </r>
    <r>
      <rPr>
        <b/>
        <sz val="12"/>
        <rFont val="Times New Roman"/>
        <family val="1"/>
      </rPr>
      <t xml:space="preserve"> 4.1S</t>
    </r>
  </si>
  <si>
    <r>
      <t>Section 4</t>
    </r>
    <r>
      <rPr>
        <b/>
        <sz val="14"/>
        <rFont val="細明體"/>
        <family val="3"/>
        <charset val="136"/>
      </rPr>
      <t>：</t>
    </r>
    <r>
      <rPr>
        <b/>
        <sz val="14"/>
        <rFont val="Arial"/>
        <family val="2"/>
      </rPr>
      <t>Vehicle Registration, Licensing and Inspection Statistics</t>
    </r>
  </si>
  <si>
    <t>第四組：車輛登記、領牌及檢驗統計數字</t>
    <phoneticPr fontId="5" type="noConversion"/>
  </si>
  <si>
    <t>Fleet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</si>
</sst>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4" formatCode="_(&quot;$&quot;* #,##0.00_);_(&quot;$&quot;* \(#,##0.00\);_(&quot;$&quot;* &quot;-&quot;??_);_(@_)"/>
    <numFmt numFmtId="43" formatCode="_(* #,##0.00_);_(* \(#,##0.00\);_(* &quot;-&quot;??_);_(@_)"/>
    <numFmt numFmtId="164" formatCode="0.000"/>
    <numFmt numFmtId="165" formatCode="0.0"/>
    <numFmt numFmtId="166" formatCode="###0.00_)"/>
    <numFmt numFmtId="167" formatCode="#,##0_)"/>
    <numFmt numFmtId="168" formatCode="0.00_ "/>
    <numFmt numFmtId="169" formatCode="?\ ???\ ??0&quot; &quot;;;?\ ???\ ??\-&quot; &quot;;@"/>
    <numFmt numFmtId="170" formatCode="?\ ???\ ??0&quot; &quot;_*_*;;?\ ???\ ??\-&quot; &quot;_*_*;@"/>
    <numFmt numFmtId="171" formatCode="?\ ???.0&quot; #&quot;;;??\ ??\-&quot; &quot;;@"/>
    <numFmt numFmtId="172" formatCode="00"/>
    <numFmt numFmtId="173" formatCode="0000\ &quot;/&quot;"/>
    <numFmt numFmtId="174" formatCode="???\ ??0&quot; &quot;;;???\ ??\-&quot; &quot;;@"/>
    <numFmt numFmtId="175" formatCode="\ \ ??\ ???.0&quot; #     &quot;;;??\ ??\-&quot;   &quot;;@"/>
    <numFmt numFmtId="176" formatCode="??\ ???.0"/>
    <numFmt numFmtId="177" formatCode="??\ ???.0&quot; &quot;;;??\ ??\-&quot; &quot;;@"/>
    <numFmt numFmtId="178" formatCode="?\ ???.0"/>
    <numFmt numFmtId="179" formatCode="??\ ???.0;;??\ ??\-;@"/>
    <numFmt numFmtId="180" formatCode="??\ ???.0&quot;     &quot;;;??\ ??\-&quot;     &quot;;@"/>
    <numFmt numFmtId="181" formatCode="??\ ???.0&quot;    &quot;;;??\ ??\-&quot; &quot;;@"/>
    <numFmt numFmtId="182" formatCode="?\ ???.0&quot;   &quot;;;??\ ??\-&quot; &quot;;@"/>
    <numFmt numFmtId="183" formatCode="??\ ???.0&quot;      &quot;;;??\ ??\-&quot;    &quot;;@"/>
    <numFmt numFmtId="184" formatCode="0000\ _/"/>
    <numFmt numFmtId="185" formatCode="??\ ???.0&quot; #  &quot;;;??\ ??\-&quot; &quot;;@"/>
    <numFmt numFmtId="186" formatCode="??\ ???.0&quot; # &quot;;;??\ ??\-&quot; &quot;;@"/>
    <numFmt numFmtId="187" formatCode="?\ ???.0\ "/>
    <numFmt numFmtId="188" formatCode="General_)"/>
    <numFmt numFmtId="189" formatCode="&quot;2003/&quot;0#"/>
    <numFmt numFmtId="190" formatCode="&quot;2004/&quot;0#"/>
    <numFmt numFmtId="191" formatCode="&quot;2007/&quot;0#"/>
    <numFmt numFmtId="192" formatCode="&quot;2019/&quot;0#"/>
    <numFmt numFmtId="193" formatCode="??\ ???.0&quot;  &quot;;;??\ ??\-&quot;  &quot;;@"/>
    <numFmt numFmtId="194" formatCode="??\ ???.0&quot;   &quot;;;??\ ??\-&quot; &quot;;@"/>
    <numFmt numFmtId="195" formatCode="???\ ???.0&quot;  &quot;;;??\ ??\-&quot; &quot;;@"/>
    <numFmt numFmtId="196" formatCode="?????.0&quot; &quot;;;??\ ??\-&quot; &quot;;@"/>
    <numFmt numFmtId="197" formatCode="0.0000_ "/>
    <numFmt numFmtId="198" formatCode="?\ ???\ ??0&quot;    &quot;;;\ ?\ ???\ ??\-"/>
    <numFmt numFmtId="199" formatCode="0_ "/>
  </numFmts>
  <fonts count="63">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9"/>
      <name val="Calibri"/>
      <family val="3"/>
      <charset val="134"/>
      <scheme val="minor"/>
    </font>
    <font>
      <sz val="11"/>
      <color rgb="FFFF0000"/>
      <name val="Calibri"/>
      <family val="3"/>
      <charset val="134"/>
      <scheme val="minor"/>
    </font>
    <font>
      <sz val="10"/>
      <name val="Times New Roman"/>
      <family val="1"/>
    </font>
    <font>
      <sz val="10"/>
      <name val="細明體"/>
      <family val="3"/>
      <charset val="136"/>
    </font>
    <font>
      <sz val="10"/>
      <color theme="1"/>
      <name val="Times New Roman"/>
      <family val="1"/>
    </font>
    <font>
      <b/>
      <sz val="10"/>
      <name val="Times New Roman"/>
      <family val="1"/>
    </font>
    <font>
      <b/>
      <sz val="10"/>
      <color rgb="FFFF0000"/>
      <name val="Times New Roman"/>
      <family val="1"/>
    </font>
    <font>
      <sz val="10"/>
      <color rgb="FFFF0000"/>
      <name val="Times New Roman"/>
      <family val="1"/>
    </font>
    <font>
      <vertAlign val="superscript"/>
      <sz val="10"/>
      <name val="Times New Roman"/>
      <family val="1"/>
    </font>
    <font>
      <sz val="12"/>
      <name val="Times New Roman"/>
      <family val="1"/>
    </font>
    <font>
      <b/>
      <sz val="12"/>
      <name val="Times New Roman"/>
      <family val="1"/>
    </font>
    <font>
      <sz val="12"/>
      <name val="細明體"/>
      <family val="3"/>
      <charset val="136"/>
    </font>
    <font>
      <b/>
      <sz val="12"/>
      <name val="標楷體"/>
      <family val="4"/>
      <charset val="136"/>
    </font>
    <font>
      <b/>
      <sz val="12"/>
      <name val="細明體"/>
      <family val="3"/>
      <charset val="136"/>
    </font>
    <font>
      <sz val="10"/>
      <color indexed="9"/>
      <name val="Times New Roman"/>
      <family val="1"/>
    </font>
    <font>
      <b/>
      <sz val="14"/>
      <name val="Arial"/>
      <family val="2"/>
    </font>
    <font>
      <b/>
      <sz val="14"/>
      <name val="標楷體"/>
      <family val="4"/>
      <charset val="136"/>
    </font>
    <font>
      <b/>
      <sz val="14"/>
      <name val="Times New Roman"/>
      <family val="1"/>
    </font>
    <font>
      <sz val="12"/>
      <name val="新細明體"/>
      <family val="1"/>
      <charset val="136"/>
    </font>
    <font>
      <sz val="9"/>
      <name val="Times New Roman"/>
      <family val="1"/>
    </font>
    <font>
      <b/>
      <sz val="9"/>
      <name val="Times New Roman"/>
      <family val="1"/>
    </font>
    <font>
      <b/>
      <sz val="14"/>
      <name val="細明體"/>
      <family val="3"/>
      <charset val="136"/>
    </font>
  </fonts>
  <fills count="2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s>
  <borders count="55">
    <border>
      <left/>
      <right/>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style="thin">
        <color indexed="64"/>
      </right>
      <top/>
      <bottom style="thin">
        <color indexed="64"/>
      </bottom>
      <diagonal/>
    </border>
    <border>
      <left style="hair">
        <color indexed="64"/>
      </left>
      <right style="hair">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bottom/>
      <diagonal/>
    </border>
    <border>
      <left style="hair">
        <color indexed="64"/>
      </left>
      <right/>
      <top/>
      <bottom/>
      <diagonal/>
    </border>
    <border>
      <left style="thin">
        <color indexed="64"/>
      </left>
      <right/>
      <top/>
      <bottom style="thin">
        <color indexed="64"/>
      </bottom>
      <diagonal/>
    </border>
    <border>
      <left/>
      <right style="thin">
        <color indexed="64"/>
      </right>
      <top/>
      <bottom/>
      <diagonal/>
    </border>
    <border>
      <left style="double">
        <color indexed="64"/>
      </left>
      <right/>
      <top/>
      <bottom/>
      <diagonal/>
    </border>
    <border>
      <left/>
      <right style="double">
        <color indexed="64"/>
      </right>
      <top/>
      <bottom/>
      <diagonal/>
    </border>
    <border>
      <left style="thin">
        <color indexed="64"/>
      </left>
      <right/>
      <top/>
      <bottom/>
      <diagonal/>
    </border>
    <border>
      <left/>
      <right style="hair">
        <color indexed="64"/>
      </right>
      <top style="hair">
        <color indexed="64"/>
      </top>
      <bottom/>
      <diagonal/>
    </border>
    <border>
      <left style="double">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right style="double">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double">
        <color indexed="64"/>
      </left>
      <right/>
      <top/>
      <bottom style="hair">
        <color indexed="64"/>
      </bottom>
      <diagonal/>
    </border>
    <border>
      <left/>
      <right style="thin">
        <color indexed="64"/>
      </right>
      <top style="thin">
        <color indexed="64"/>
      </top>
      <bottom style="hair">
        <color indexed="64"/>
      </bottom>
      <diagonal/>
    </border>
    <border>
      <left style="double">
        <color indexed="64"/>
      </left>
      <right/>
      <top style="thin">
        <color indexed="64"/>
      </top>
      <bottom style="hair">
        <color indexed="64"/>
      </bottom>
      <diagonal/>
    </border>
    <border>
      <left style="thin">
        <color indexed="64"/>
      </left>
      <right/>
      <top style="thin">
        <color indexed="64"/>
      </top>
      <bottom style="hair">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166">
    <xf numFmtId="0" fontId="0" fillId="0" borderId="0"/>
    <xf numFmtId="0" fontId="2" fillId="0" borderId="0" applyNumberFormat="0" applyFill="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22" borderId="0" applyNumberFormat="0" applyBorder="0" applyAlignment="0" applyProtection="0"/>
    <xf numFmtId="0" fontId="6" fillId="6" borderId="0" applyNumberFormat="0" applyBorder="0" applyAlignment="0" applyProtection="0"/>
    <xf numFmtId="0" fontId="7" fillId="0" borderId="2" applyNumberFormat="0" applyFont="0" applyProtection="0">
      <alignment wrapText="1"/>
    </xf>
    <xf numFmtId="0" fontId="7" fillId="0" borderId="2" applyNumberFormat="0" applyFont="0" applyProtection="0">
      <alignment wrapText="1"/>
    </xf>
    <xf numFmtId="0" fontId="8" fillId="23" borderId="3" applyNumberFormat="0" applyAlignment="0" applyProtection="0"/>
    <xf numFmtId="0" fontId="9" fillId="24" borderId="4" applyNumberFormat="0" applyAlignment="0" applyProtection="0"/>
    <xf numFmtId="0" fontId="10" fillId="0" borderId="0">
      <alignment horizontal="center" vertical="center" wrapText="1"/>
    </xf>
    <xf numFmtId="43" fontId="11"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2" fillId="0" borderId="0">
      <alignment horizontal="left" vertical="center" wrapText="1"/>
    </xf>
    <xf numFmtId="44" fontId="3" fillId="0" borderId="0" applyFont="0" applyFill="0" applyBorder="0" applyAlignment="0" applyProtection="0"/>
    <xf numFmtId="44" fontId="3" fillId="0" borderId="0" applyFont="0" applyFill="0" applyBorder="0" applyAlignment="0" applyProtection="0"/>
    <xf numFmtId="44" fontId="11" fillId="0" borderId="0" applyFont="0" applyFill="0" applyBorder="0" applyAlignment="0" applyProtection="0"/>
    <xf numFmtId="166" fontId="13" fillId="0" borderId="5" applyNumberFormat="0" applyFill="0">
      <alignment horizontal="right"/>
    </xf>
    <xf numFmtId="166" fontId="14" fillId="0" borderId="5" applyNumberFormat="0" applyFill="0">
      <alignment horizontal="right"/>
    </xf>
    <xf numFmtId="167" fontId="15" fillId="0" borderId="5">
      <alignment horizontal="right" vertical="center"/>
    </xf>
    <xf numFmtId="49" fontId="16" fillId="0" borderId="5">
      <alignment horizontal="left" vertical="center"/>
    </xf>
    <xf numFmtId="166" fontId="13" fillId="0" borderId="5" applyNumberFormat="0" applyFill="0">
      <alignment horizontal="right"/>
    </xf>
    <xf numFmtId="0" fontId="1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6" applyNumberFormat="0" applyProtection="0">
      <alignment wrapText="1"/>
    </xf>
    <xf numFmtId="0" fontId="7" fillId="0" borderId="6" applyNumberFormat="0" applyProtection="0">
      <alignment wrapText="1"/>
    </xf>
    <xf numFmtId="0" fontId="18" fillId="7" borderId="0" applyNumberFormat="0" applyBorder="0" applyAlignment="0" applyProtection="0"/>
    <xf numFmtId="0" fontId="19" fillId="0" borderId="7" applyNumberFormat="0" applyProtection="0">
      <alignment wrapText="1"/>
    </xf>
    <xf numFmtId="0" fontId="19" fillId="0" borderId="7" applyNumberFormat="0" applyProtection="0">
      <alignment wrapText="1"/>
    </xf>
    <xf numFmtId="0" fontId="20"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0" applyNumberFormat="0" applyFill="0" applyBorder="0" applyAlignment="0" applyProtection="0"/>
    <xf numFmtId="0" fontId="23" fillId="0" borderId="5">
      <alignment horizontal="left"/>
    </xf>
    <xf numFmtId="0" fontId="24" fillId="0" borderId="5">
      <alignment horizontal="left"/>
    </xf>
    <xf numFmtId="0" fontId="25" fillId="0" borderId="11">
      <alignment horizontal="right" vertical="center"/>
    </xf>
    <xf numFmtId="0" fontId="26" fillId="0" borderId="5">
      <alignment horizontal="left" vertical="center"/>
    </xf>
    <xf numFmtId="0" fontId="13" fillId="0" borderId="5">
      <alignment horizontal="left" vertical="center"/>
    </xf>
    <xf numFmtId="0" fontId="23" fillId="0" borderId="5">
      <alignment horizontal="left"/>
    </xf>
    <xf numFmtId="0" fontId="23" fillId="25" borderId="0">
      <alignment horizontal="centerContinuous" wrapText="1"/>
    </xf>
    <xf numFmtId="49" fontId="23" fillId="25" borderId="12">
      <alignment horizontal="left" vertical="center"/>
    </xf>
    <xf numFmtId="0" fontId="23" fillId="25" borderId="0">
      <alignment horizontal="centerContinuous" vertical="center" wrapText="1"/>
    </xf>
    <xf numFmtId="0" fontId="27" fillId="0" borderId="0" applyNumberFormat="0" applyFill="0" applyBorder="0" applyAlignment="0" applyProtection="0">
      <alignment vertical="top"/>
      <protection locked="0"/>
    </xf>
    <xf numFmtId="0" fontId="28" fillId="10" borderId="3" applyNumberFormat="0" applyAlignment="0" applyProtection="0"/>
    <xf numFmtId="0" fontId="29" fillId="0" borderId="13" applyNumberFormat="0" applyFill="0" applyAlignment="0" applyProtection="0"/>
    <xf numFmtId="0" fontId="30" fillId="26" borderId="0" applyNumberFormat="0" applyBorder="0" applyAlignment="0" applyProtection="0"/>
    <xf numFmtId="0" fontId="3" fillId="0" borderId="0"/>
    <xf numFmtId="0" fontId="3" fillId="0" borderId="0"/>
    <xf numFmtId="0" fontId="7" fillId="0" borderId="0"/>
    <xf numFmtId="0" fontId="11" fillId="0" borderId="0"/>
    <xf numFmtId="0" fontId="31"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11" fillId="0" borderId="0"/>
    <xf numFmtId="0" fontId="3" fillId="4" borderId="1" applyNumberFormat="0" applyFont="0" applyAlignment="0" applyProtection="0"/>
    <xf numFmtId="0" fontId="11" fillId="27" borderId="14" applyNumberFormat="0" applyFont="0" applyAlignment="0" applyProtection="0"/>
    <xf numFmtId="0" fontId="32" fillId="23" borderId="15" applyNumberFormat="0" applyAlignment="0" applyProtection="0"/>
    <xf numFmtId="0" fontId="19" fillId="0" borderId="16" applyNumberFormat="0" applyProtection="0">
      <alignment wrapText="1"/>
    </xf>
    <xf numFmtId="0" fontId="19" fillId="0" borderId="16" applyNumberFormat="0" applyProtection="0">
      <alignment wrapText="1"/>
    </xf>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3" fontId="15" fillId="0" borderId="0">
      <alignment horizontal="left" vertical="center"/>
    </xf>
    <xf numFmtId="0" fontId="10" fillId="0" borderId="0">
      <alignment horizontal="left" vertical="center"/>
    </xf>
    <xf numFmtId="0" fontId="33" fillId="0" borderId="0">
      <alignment horizontal="right"/>
    </xf>
    <xf numFmtId="49" fontId="33" fillId="0" borderId="0">
      <alignment horizontal="center"/>
    </xf>
    <xf numFmtId="0" fontId="16" fillId="0" borderId="0">
      <alignment horizontal="right"/>
    </xf>
    <xf numFmtId="0" fontId="34" fillId="0" borderId="0">
      <alignment horizontal="right"/>
    </xf>
    <xf numFmtId="0" fontId="33" fillId="0" borderId="0">
      <alignment horizontal="left"/>
    </xf>
    <xf numFmtId="0" fontId="35" fillId="0" borderId="0">
      <alignment horizontal="left"/>
    </xf>
    <xf numFmtId="49" fontId="15" fillId="0" borderId="0">
      <alignment horizontal="left" vertical="center"/>
    </xf>
    <xf numFmtId="49" fontId="16" fillId="0" borderId="5">
      <alignment horizontal="left"/>
    </xf>
    <xf numFmtId="166" fontId="15" fillId="0" borderId="0" applyNumberFormat="0">
      <alignment horizontal="right"/>
    </xf>
    <xf numFmtId="0" fontId="25" fillId="28" borderId="0">
      <alignment horizontal="centerContinuous" vertical="center" wrapText="1"/>
    </xf>
    <xf numFmtId="0" fontId="25" fillId="0" borderId="17">
      <alignment horizontal="left" vertical="center"/>
    </xf>
    <xf numFmtId="0" fontId="36" fillId="0" borderId="0" applyNumberFormat="0" applyProtection="0">
      <alignment horizontal="left"/>
    </xf>
    <xf numFmtId="0" fontId="36" fillId="0" borderId="0" applyNumberFormat="0" applyProtection="0">
      <alignment horizontal="left"/>
    </xf>
    <xf numFmtId="0" fontId="37" fillId="0" borderId="0" applyNumberFormat="0" applyFill="0" applyBorder="0" applyAlignment="0" applyProtection="0"/>
    <xf numFmtId="0" fontId="23" fillId="0" borderId="0">
      <alignment horizontal="left"/>
    </xf>
    <xf numFmtId="0" fontId="12" fillId="0" borderId="0">
      <alignment horizontal="left"/>
    </xf>
    <xf numFmtId="0" fontId="13" fillId="0" borderId="0">
      <alignment horizontal="left"/>
    </xf>
    <xf numFmtId="0" fontId="38" fillId="0" borderId="0">
      <alignment horizontal="left" vertical="top"/>
    </xf>
    <xf numFmtId="0" fontId="12" fillId="0" borderId="0">
      <alignment horizontal="left"/>
    </xf>
    <xf numFmtId="0" fontId="13"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5" fillId="0" borderId="5">
      <alignment horizontal="left"/>
    </xf>
    <xf numFmtId="0" fontId="25" fillId="0" borderId="11">
      <alignment horizontal="left"/>
    </xf>
    <xf numFmtId="0" fontId="23" fillId="0" borderId="0">
      <alignment horizontal="left" vertical="center"/>
    </xf>
    <xf numFmtId="49" fontId="33" fillId="0" borderId="5">
      <alignment horizontal="left"/>
    </xf>
    <xf numFmtId="0" fontId="43" fillId="0" borderId="0"/>
    <xf numFmtId="0" fontId="43" fillId="0" borderId="20">
      <alignment horizontal="center"/>
    </xf>
    <xf numFmtId="0" fontId="43" fillId="0" borderId="20">
      <alignment horizontal="center"/>
    </xf>
    <xf numFmtId="0" fontId="43" fillId="0" borderId="25">
      <alignment horizontal="left"/>
    </xf>
    <xf numFmtId="173" fontId="43" fillId="0" borderId="26"/>
    <xf numFmtId="184" fontId="43" fillId="0" borderId="26"/>
    <xf numFmtId="188" fontId="43" fillId="0" borderId="0"/>
    <xf numFmtId="0" fontId="51" fillId="0" borderId="0" applyNumberFormat="0" applyFill="0" applyBorder="0" applyProtection="0"/>
    <xf numFmtId="0" fontId="54" fillId="0" borderId="0" applyNumberFormat="0" applyFill="0" applyBorder="0" applyProtection="0"/>
    <xf numFmtId="0" fontId="59" fillId="0" borderId="0"/>
    <xf numFmtId="0" fontId="50" fillId="0" borderId="0"/>
    <xf numFmtId="172" fontId="43" fillId="0" borderId="25">
      <alignment horizontal="left"/>
    </xf>
  </cellStyleXfs>
  <cellXfs count="502">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Fill="1"/>
    <xf numFmtId="0" fontId="1" fillId="3" borderId="0" xfId="0" applyFont="1" applyFill="1"/>
    <xf numFmtId="1" fontId="1" fillId="2" borderId="0" xfId="0" applyNumberFormat="1" applyFont="1" applyFill="1"/>
    <xf numFmtId="0" fontId="0" fillId="0" borderId="0" xfId="0" applyAlignment="1">
      <alignment horizontal="left" indent="2"/>
    </xf>
    <xf numFmtId="1" fontId="0" fillId="0" borderId="0" xfId="0" applyNumberFormat="1" applyFill="1"/>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42" fillId="0" borderId="0" xfId="0" applyFont="1"/>
    <xf numFmtId="0" fontId="0" fillId="0" borderId="0" xfId="0" applyAlignment="1">
      <alignment vertical="center" wrapText="1"/>
    </xf>
    <xf numFmtId="168" fontId="0" fillId="0" borderId="0" xfId="0" applyNumberFormat="1" applyAlignment="1">
      <alignment vertical="center" wrapText="1"/>
    </xf>
    <xf numFmtId="0" fontId="1" fillId="0" borderId="0" xfId="0" applyNumberFormat="1" applyFont="1"/>
    <xf numFmtId="0" fontId="43" fillId="0" borderId="0" xfId="154" applyFont="1"/>
    <xf numFmtId="0" fontId="43" fillId="0" borderId="0" xfId="154" applyFont="1" applyAlignment="1">
      <alignment horizontal="right"/>
    </xf>
    <xf numFmtId="0" fontId="43" fillId="0" borderId="0" xfId="154" applyFont="1" applyAlignment="1">
      <alignment horizontal="left"/>
    </xf>
    <xf numFmtId="0" fontId="43" fillId="0" borderId="0" xfId="154" applyFont="1" applyBorder="1"/>
    <xf numFmtId="0" fontId="43" fillId="0" borderId="0" xfId="154" applyFont="1" applyAlignment="1">
      <alignment horizontal="justify" vertical="center" wrapText="1"/>
    </xf>
    <xf numFmtId="0" fontId="43" fillId="0" borderId="0" xfId="154" quotePrefix="1" applyFont="1" applyAlignment="1">
      <alignment horizontal="left" vertical="top" indent="2"/>
    </xf>
    <xf numFmtId="0" fontId="44" fillId="0" borderId="0" xfId="154" quotePrefix="1" applyFont="1" applyAlignment="1">
      <alignment horizontal="justify" vertical="top" wrapText="1"/>
    </xf>
    <xf numFmtId="0" fontId="43" fillId="0" borderId="0" xfId="154" quotePrefix="1" applyFont="1" applyAlignment="1">
      <alignment horizontal="justify" vertical="center" wrapText="1"/>
    </xf>
    <xf numFmtId="0" fontId="43" fillId="0" borderId="0" xfId="154" quotePrefix="1" applyFont="1" applyAlignment="1">
      <alignment horizontal="justify" vertical="center" wrapText="1"/>
    </xf>
    <xf numFmtId="0" fontId="43" fillId="0" borderId="0" xfId="154" quotePrefix="1" applyFont="1" applyAlignment="1">
      <alignment horizontal="center" vertical="top"/>
    </xf>
    <xf numFmtId="0" fontId="0" fillId="0" borderId="0" xfId="154" applyFont="1" applyAlignment="1">
      <alignment horizontal="justify" vertical="center" wrapText="1"/>
    </xf>
    <xf numFmtId="0" fontId="0" fillId="0" borderId="0" xfId="154" quotePrefix="1" applyFont="1" applyAlignment="1">
      <alignment horizontal="left" vertical="top" indent="2"/>
    </xf>
    <xf numFmtId="0" fontId="44" fillId="0" borderId="0" xfId="154" quotePrefix="1" applyFont="1" applyAlignment="1">
      <alignment horizontal="justify" vertical="center" wrapText="1"/>
    </xf>
    <xf numFmtId="0" fontId="0" fillId="0" borderId="0" xfId="154" quotePrefix="1" applyFont="1" applyAlignment="1">
      <alignment horizontal="left" vertical="top"/>
    </xf>
    <xf numFmtId="0" fontId="43" fillId="0" borderId="0" xfId="154" applyFont="1" applyAlignment="1">
      <alignment horizontal="justify" vertical="top" wrapText="1"/>
    </xf>
    <xf numFmtId="0" fontId="43" fillId="0" borderId="0" xfId="154" applyFont="1" applyAlignment="1">
      <alignment horizontal="left" indent="2"/>
    </xf>
    <xf numFmtId="0" fontId="43" fillId="0" borderId="0" xfId="154" applyFont="1" applyAlignment="1"/>
    <xf numFmtId="0" fontId="43" fillId="0" borderId="0" xfId="154" quotePrefix="1" applyFont="1" applyAlignment="1">
      <alignment horizontal="justify" vertical="top" wrapText="1"/>
    </xf>
    <xf numFmtId="0" fontId="43" fillId="0" borderId="0" xfId="154" quotePrefix="1" applyFont="1" applyAlignment="1">
      <alignment horizontal="justify" vertical="top" wrapText="1"/>
    </xf>
    <xf numFmtId="0" fontId="43" fillId="0" borderId="0" xfId="154" quotePrefix="1" applyFont="1" applyAlignment="1">
      <alignment horizontal="left" vertical="top"/>
    </xf>
    <xf numFmtId="0" fontId="0" fillId="0" borderId="0" xfId="154" applyFont="1" applyAlignment="1">
      <alignment horizontal="justify" vertical="top" wrapText="1"/>
    </xf>
    <xf numFmtId="0" fontId="44" fillId="0" borderId="0" xfId="154" quotePrefix="1" applyFont="1" applyAlignment="1">
      <alignment horizontal="justify" vertical="top" wrapText="1"/>
    </xf>
    <xf numFmtId="0" fontId="43" fillId="0" borderId="0" xfId="154" applyFont="1" applyAlignment="1">
      <alignment vertical="center"/>
    </xf>
    <xf numFmtId="0" fontId="43" fillId="0" borderId="0" xfId="154" applyFont="1" applyAlignment="1">
      <alignment horizontal="right" vertical="top" wrapText="1"/>
    </xf>
    <xf numFmtId="0" fontId="43" fillId="0" borderId="0" xfId="154" quotePrefix="1" applyFont="1" applyAlignment="1">
      <alignment horizontal="left" vertical="top" wrapText="1"/>
    </xf>
    <xf numFmtId="0" fontId="43" fillId="0" borderId="0" xfId="154" quotePrefix="1" applyFont="1" applyAlignment="1">
      <alignment horizontal="left" vertical="top" wrapText="1"/>
    </xf>
    <xf numFmtId="0" fontId="44" fillId="0" borderId="0" xfId="154" applyFont="1" applyAlignment="1">
      <alignment horizontal="left" vertical="top" wrapText="1"/>
    </xf>
    <xf numFmtId="0" fontId="44" fillId="0" borderId="0" xfId="154" quotePrefix="1" applyFont="1" applyAlignment="1">
      <alignment horizontal="center"/>
    </xf>
    <xf numFmtId="0" fontId="43" fillId="0" borderId="0" xfId="154" quotePrefix="1" applyFont="1" applyAlignment="1">
      <alignment horizontal="left" vertical="center" wrapText="1"/>
    </xf>
    <xf numFmtId="0" fontId="43" fillId="0" borderId="0" xfId="154" quotePrefix="1" applyFont="1" applyAlignment="1">
      <alignment horizontal="left" vertical="center" wrapText="1"/>
    </xf>
    <xf numFmtId="0" fontId="44" fillId="0" borderId="0" xfId="154" applyFont="1" applyAlignment="1">
      <alignment horizontal="left" vertical="center" wrapText="1"/>
    </xf>
    <xf numFmtId="0" fontId="0" fillId="0" borderId="0" xfId="154" quotePrefix="1" applyFont="1" applyAlignment="1">
      <alignment horizontal="left" vertical="center"/>
    </xf>
    <xf numFmtId="0" fontId="43" fillId="0" borderId="0" xfId="154" applyFont="1" applyAlignment="1">
      <alignment horizontal="justify" vertical="top" wrapText="1"/>
    </xf>
    <xf numFmtId="0" fontId="43" fillId="0" borderId="0" xfId="154" applyFont="1" applyAlignment="1">
      <alignment horizontal="left" vertical="top" wrapText="1"/>
    </xf>
    <xf numFmtId="0" fontId="0" fillId="0" borderId="0" xfId="154" applyFont="1" applyAlignment="1">
      <alignment horizontal="justify" vertical="top" wrapText="1"/>
    </xf>
    <xf numFmtId="0" fontId="0" fillId="0" borderId="0" xfId="154" quotePrefix="1" applyFont="1" applyAlignment="1">
      <alignment horizontal="justify" vertical="top" wrapText="1"/>
    </xf>
    <xf numFmtId="0" fontId="0" fillId="0" borderId="0" xfId="154" quotePrefix="1" applyFont="1" applyAlignment="1">
      <alignment horizontal="left" vertical="top" wrapText="1"/>
    </xf>
    <xf numFmtId="0" fontId="0" fillId="0" borderId="0" xfId="154" quotePrefix="1" applyFont="1" applyAlignment="1">
      <alignment horizontal="right" vertical="top" wrapText="1"/>
    </xf>
    <xf numFmtId="0" fontId="44" fillId="0" borderId="0" xfId="154" quotePrefix="1" applyFont="1" applyAlignment="1">
      <alignment horizontal="center" vertical="top"/>
    </xf>
    <xf numFmtId="0" fontId="0" fillId="0" borderId="0" xfId="154" quotePrefix="1" applyFont="1" applyAlignment="1">
      <alignment horizontal="justify" vertical="top" wrapText="1"/>
    </xf>
    <xf numFmtId="0" fontId="43" fillId="0" borderId="19" xfId="154" applyFont="1" applyBorder="1"/>
    <xf numFmtId="169" fontId="43" fillId="0" borderId="21" xfId="155" applyNumberFormat="1" applyFont="1" applyBorder="1">
      <alignment horizontal="center"/>
    </xf>
    <xf numFmtId="170" fontId="43" fillId="0" borderId="22" xfId="155" applyNumberFormat="1" applyFont="1" applyBorder="1" applyAlignment="1">
      <alignment horizontal="right"/>
    </xf>
    <xf numFmtId="170" fontId="43" fillId="0" borderId="21" xfId="155" applyNumberFormat="1" applyFont="1" applyBorder="1" applyAlignment="1">
      <alignment horizontal="right"/>
    </xf>
    <xf numFmtId="170" fontId="43" fillId="0" borderId="12" xfId="155" applyNumberFormat="1" applyFont="1" applyBorder="1" applyAlignment="1">
      <alignment horizontal="center"/>
    </xf>
    <xf numFmtId="170" fontId="43" fillId="0" borderId="23" xfId="155" applyNumberFormat="1" applyFont="1" applyBorder="1" applyAlignment="1">
      <alignment horizontal="center"/>
    </xf>
    <xf numFmtId="170" fontId="43" fillId="0" borderId="24" xfId="156" quotePrefix="1" applyNumberFormat="1" applyFont="1" applyBorder="1" applyAlignment="1">
      <alignment horizontal="left"/>
    </xf>
    <xf numFmtId="170" fontId="43" fillId="0" borderId="23" xfId="156" quotePrefix="1" applyNumberFormat="1" applyFont="1" applyBorder="1" applyAlignment="1">
      <alignment horizontal="center"/>
    </xf>
    <xf numFmtId="170" fontId="43" fillId="0" borderId="24" xfId="155" applyNumberFormat="1" applyFont="1" applyBorder="1" applyAlignment="1">
      <alignment horizontal="center"/>
    </xf>
    <xf numFmtId="170" fontId="43" fillId="0" borderId="22" xfId="155" applyNumberFormat="1" applyFont="1" applyBorder="1" applyAlignment="1">
      <alignment horizontal="center"/>
    </xf>
    <xf numFmtId="170" fontId="43" fillId="0" borderId="21" xfId="155" applyNumberFormat="1" applyFont="1" applyBorder="1" applyAlignment="1">
      <alignment horizontal="center"/>
    </xf>
    <xf numFmtId="170" fontId="43" fillId="0" borderId="12" xfId="155" applyNumberFormat="1" applyFont="1" applyBorder="1">
      <alignment horizontal="center"/>
    </xf>
    <xf numFmtId="170" fontId="43" fillId="0" borderId="23" xfId="155" applyNumberFormat="1" applyFont="1" applyBorder="1">
      <alignment horizontal="center"/>
    </xf>
    <xf numFmtId="170" fontId="43" fillId="0" borderId="24" xfId="155" applyNumberFormat="1" applyFont="1" applyBorder="1">
      <alignment horizontal="center"/>
    </xf>
    <xf numFmtId="171" fontId="0" fillId="0" borderId="22" xfId="155" applyNumberFormat="1" applyFont="1" applyBorder="1" applyAlignment="1">
      <alignment horizontal="left"/>
    </xf>
    <xf numFmtId="170" fontId="43" fillId="0" borderId="12" xfId="156" quotePrefix="1" applyNumberFormat="1" applyFont="1" applyBorder="1" applyAlignment="1">
      <alignment horizontal="left"/>
    </xf>
    <xf numFmtId="170" fontId="43" fillId="0" borderId="12" xfId="156" quotePrefix="1" applyNumberFormat="1" applyFont="1" applyBorder="1" applyAlignment="1">
      <alignment horizontal="right"/>
    </xf>
    <xf numFmtId="172" fontId="43" fillId="0" borderId="19" xfId="157" applyNumberFormat="1" applyFont="1" applyBorder="1">
      <alignment horizontal="left"/>
    </xf>
    <xf numFmtId="173" fontId="43" fillId="0" borderId="27" xfId="158" applyFont="1" applyBorder="1"/>
    <xf numFmtId="0" fontId="43" fillId="0" borderId="28" xfId="154" applyFont="1" applyBorder="1"/>
    <xf numFmtId="174" fontId="43" fillId="0" borderId="29" xfId="155" applyNumberFormat="1" applyFont="1" applyBorder="1">
      <alignment horizontal="center"/>
    </xf>
    <xf numFmtId="175" fontId="0" fillId="0" borderId="30" xfId="155" applyNumberFormat="1" applyFont="1" applyBorder="1" applyAlignment="1">
      <alignment horizontal="left"/>
    </xf>
    <xf numFmtId="176" fontId="43" fillId="0" borderId="29" xfId="155" applyNumberFormat="1" applyFont="1" applyBorder="1" applyAlignment="1">
      <alignment horizontal="right"/>
    </xf>
    <xf numFmtId="177" fontId="43" fillId="0" borderId="0" xfId="155" applyNumberFormat="1" applyFont="1" applyBorder="1" applyAlignment="1">
      <alignment horizontal="center"/>
    </xf>
    <xf numFmtId="177" fontId="43" fillId="0" borderId="26" xfId="155" applyNumberFormat="1" applyFont="1" applyBorder="1" applyAlignment="1">
      <alignment horizontal="center"/>
    </xf>
    <xf numFmtId="171" fontId="0" fillId="0" borderId="25" xfId="155" applyNumberFormat="1" applyFont="1" applyBorder="1" applyAlignment="1">
      <alignment horizontal="left"/>
    </xf>
    <xf numFmtId="178" fontId="43" fillId="0" borderId="0" xfId="155" applyNumberFormat="1" applyFont="1" applyBorder="1" applyAlignment="1">
      <alignment horizontal="center"/>
    </xf>
    <xf numFmtId="171" fontId="0" fillId="0" borderId="25" xfId="155" applyNumberFormat="1" applyFont="1" applyBorder="1">
      <alignment horizontal="center"/>
    </xf>
    <xf numFmtId="178" fontId="43" fillId="0" borderId="0" xfId="155" applyNumberFormat="1" applyFont="1" applyBorder="1" applyAlignment="1">
      <alignment horizontal="right"/>
    </xf>
    <xf numFmtId="177" fontId="43" fillId="0" borderId="30" xfId="155" applyNumberFormat="1" applyFont="1" applyBorder="1">
      <alignment horizontal="center"/>
    </xf>
    <xf numFmtId="179" fontId="43" fillId="0" borderId="29" xfId="155" applyNumberFormat="1" applyFont="1" applyBorder="1" applyAlignment="1">
      <alignment horizontal="right"/>
    </xf>
    <xf numFmtId="180" fontId="43" fillId="0" borderId="0" xfId="155" applyNumberFormat="1" applyFont="1" applyBorder="1">
      <alignment horizontal="center"/>
    </xf>
    <xf numFmtId="180" fontId="43" fillId="0" borderId="26" xfId="155" applyNumberFormat="1" applyFont="1" applyBorder="1">
      <alignment horizontal="center"/>
    </xf>
    <xf numFmtId="177" fontId="43" fillId="0" borderId="25" xfId="155" applyNumberFormat="1" applyFont="1" applyBorder="1">
      <alignment horizontal="center"/>
    </xf>
    <xf numFmtId="177" fontId="43" fillId="0" borderId="26" xfId="155" applyNumberFormat="1" applyFont="1" applyBorder="1">
      <alignment horizontal="center"/>
    </xf>
    <xf numFmtId="171" fontId="0" fillId="0" borderId="30" xfId="155" applyNumberFormat="1" applyFont="1" applyBorder="1" applyAlignment="1">
      <alignment horizontal="left"/>
    </xf>
    <xf numFmtId="178" fontId="43" fillId="0" borderId="29" xfId="155" applyNumberFormat="1" applyFont="1" applyBorder="1" applyAlignment="1"/>
    <xf numFmtId="181" fontId="45" fillId="0" borderId="0" xfId="155" applyNumberFormat="1" applyFont="1" applyBorder="1">
      <alignment horizontal="center"/>
    </xf>
    <xf numFmtId="181" fontId="45" fillId="0" borderId="26" xfId="155" applyNumberFormat="1" applyFont="1" applyBorder="1">
      <alignment horizontal="center"/>
    </xf>
    <xf numFmtId="171" fontId="0" fillId="0" borderId="0" xfId="156" quotePrefix="1" applyNumberFormat="1" applyFont="1" applyBorder="1" applyAlignment="1">
      <alignment horizontal="left"/>
    </xf>
    <xf numFmtId="178" fontId="43" fillId="0" borderId="31" xfId="156" quotePrefix="1" applyNumberFormat="1" applyFont="1" applyBorder="1" applyAlignment="1">
      <alignment horizontal="right"/>
    </xf>
    <xf numFmtId="172" fontId="0" fillId="0" borderId="28" xfId="157" applyNumberFormat="1" applyFont="1" applyBorder="1">
      <alignment horizontal="left"/>
    </xf>
    <xf numFmtId="173" fontId="43" fillId="0" borderId="31" xfId="158" applyFont="1" applyBorder="1"/>
    <xf numFmtId="174" fontId="45" fillId="0" borderId="29" xfId="155" applyNumberFormat="1" applyFont="1" applyBorder="1">
      <alignment horizontal="center"/>
    </xf>
    <xf numFmtId="178" fontId="43" fillId="0" borderId="29" xfId="155" applyNumberFormat="1" applyFont="1" applyBorder="1" applyAlignment="1">
      <alignment horizontal="right"/>
    </xf>
    <xf numFmtId="175" fontId="43" fillId="0" borderId="30" xfId="155" applyNumberFormat="1" applyFont="1" applyBorder="1" applyAlignment="1">
      <alignment horizontal="left"/>
    </xf>
    <xf numFmtId="171" fontId="43" fillId="0" borderId="25" xfId="155" applyNumberFormat="1" applyFont="1" applyBorder="1" applyAlignment="1">
      <alignment horizontal="left"/>
    </xf>
    <xf numFmtId="171" fontId="43" fillId="0" borderId="30" xfId="155" applyNumberFormat="1" applyFont="1" applyBorder="1" applyAlignment="1">
      <alignment horizontal="left"/>
    </xf>
    <xf numFmtId="182" fontId="43" fillId="0" borderId="25" xfId="155" applyNumberFormat="1" applyFont="1" applyBorder="1" applyAlignment="1">
      <alignment horizontal="center"/>
    </xf>
    <xf numFmtId="183" fontId="43" fillId="0" borderId="30" xfId="155" applyNumberFormat="1" applyFont="1" applyBorder="1" applyAlignment="1">
      <alignment horizontal="right"/>
    </xf>
    <xf numFmtId="182" fontId="43" fillId="0" borderId="25" xfId="155" applyNumberFormat="1" applyFont="1" applyBorder="1" applyAlignment="1">
      <alignment horizontal="left"/>
    </xf>
    <xf numFmtId="177" fontId="43" fillId="0" borderId="30" xfId="155" applyNumberFormat="1" applyFont="1" applyBorder="1" applyAlignment="1">
      <alignment horizontal="left"/>
    </xf>
    <xf numFmtId="182" fontId="43" fillId="0" borderId="30" xfId="155" applyNumberFormat="1" applyFont="1" applyBorder="1" applyAlignment="1">
      <alignment horizontal="left"/>
    </xf>
    <xf numFmtId="177" fontId="43" fillId="0" borderId="0" xfId="155" applyNumberFormat="1" applyFont="1" applyBorder="1">
      <alignment horizontal="center"/>
    </xf>
    <xf numFmtId="182" fontId="43" fillId="0" borderId="0" xfId="156" quotePrefix="1" applyNumberFormat="1" applyFont="1" applyBorder="1" applyAlignment="1">
      <alignment horizontal="right"/>
    </xf>
    <xf numFmtId="0" fontId="43" fillId="0" borderId="0" xfId="154" applyFont="1" applyFill="1" applyBorder="1"/>
    <xf numFmtId="0" fontId="43" fillId="0" borderId="31" xfId="154" applyFont="1" applyFill="1" applyBorder="1"/>
    <xf numFmtId="182" fontId="43" fillId="0" borderId="0" xfId="155" applyNumberFormat="1" applyFont="1" applyBorder="1" applyAlignment="1">
      <alignment horizontal="center"/>
    </xf>
    <xf numFmtId="0" fontId="46" fillId="0" borderId="0" xfId="154" applyFont="1" applyBorder="1"/>
    <xf numFmtId="0" fontId="46" fillId="0" borderId="28" xfId="154" applyFont="1" applyBorder="1"/>
    <xf numFmtId="174" fontId="46" fillId="0" borderId="29" xfId="155" applyNumberFormat="1" applyFont="1" applyBorder="1">
      <alignment horizontal="center"/>
    </xf>
    <xf numFmtId="183" fontId="46" fillId="0" borderId="30" xfId="155" applyNumberFormat="1" applyFont="1" applyBorder="1" applyAlignment="1">
      <alignment horizontal="right"/>
    </xf>
    <xf numFmtId="183" fontId="46" fillId="0" borderId="29" xfId="155" applyNumberFormat="1" applyFont="1" applyBorder="1" applyAlignment="1">
      <alignment horizontal="right"/>
    </xf>
    <xf numFmtId="177" fontId="46" fillId="0" borderId="0" xfId="155" applyNumberFormat="1" applyFont="1" applyBorder="1" applyAlignment="1">
      <alignment horizontal="center"/>
    </xf>
    <xf numFmtId="177" fontId="46" fillId="0" borderId="26" xfId="155" applyNumberFormat="1" applyFont="1" applyBorder="1" applyAlignment="1">
      <alignment horizontal="center"/>
    </xf>
    <xf numFmtId="182" fontId="46" fillId="0" borderId="25" xfId="155" applyNumberFormat="1" applyFont="1" applyBorder="1" applyAlignment="1">
      <alignment horizontal="left"/>
    </xf>
    <xf numFmtId="182" fontId="46" fillId="0" borderId="0" xfId="155" applyNumberFormat="1" applyFont="1" applyBorder="1" applyAlignment="1">
      <alignment horizontal="center"/>
    </xf>
    <xf numFmtId="182" fontId="46" fillId="0" borderId="25" xfId="155" applyNumberFormat="1" applyFont="1" applyBorder="1" applyAlignment="1">
      <alignment horizontal="center"/>
    </xf>
    <xf numFmtId="178" fontId="46" fillId="0" borderId="0" xfId="155" applyNumberFormat="1" applyFont="1" applyBorder="1" applyAlignment="1">
      <alignment horizontal="right"/>
    </xf>
    <xf numFmtId="179" fontId="46" fillId="0" borderId="29" xfId="155" applyNumberFormat="1" applyFont="1" applyBorder="1" applyAlignment="1">
      <alignment horizontal="right"/>
    </xf>
    <xf numFmtId="180" fontId="46" fillId="0" borderId="0" xfId="155" applyNumberFormat="1" applyFont="1" applyBorder="1">
      <alignment horizontal="center"/>
    </xf>
    <xf numFmtId="180" fontId="46" fillId="0" borderId="26" xfId="155" applyNumberFormat="1" applyFont="1" applyBorder="1">
      <alignment horizontal="center"/>
    </xf>
    <xf numFmtId="177" fontId="46" fillId="0" borderId="25" xfId="155" applyNumberFormat="1" applyFont="1" applyBorder="1">
      <alignment horizontal="center"/>
    </xf>
    <xf numFmtId="177" fontId="46" fillId="0" borderId="26" xfId="155" applyNumberFormat="1" applyFont="1" applyBorder="1">
      <alignment horizontal="center"/>
    </xf>
    <xf numFmtId="182" fontId="46" fillId="0" borderId="30" xfId="155" applyNumberFormat="1" applyFont="1" applyBorder="1" applyAlignment="1">
      <alignment horizontal="left"/>
    </xf>
    <xf numFmtId="182" fontId="46" fillId="0" borderId="29" xfId="155" applyNumberFormat="1" applyFont="1" applyBorder="1" applyAlignment="1">
      <alignment horizontal="right"/>
    </xf>
    <xf numFmtId="177" fontId="46" fillId="0" borderId="0" xfId="155" applyNumberFormat="1" applyFont="1" applyBorder="1">
      <alignment horizontal="center"/>
    </xf>
    <xf numFmtId="182" fontId="46" fillId="0" borderId="0" xfId="156" quotePrefix="1" applyNumberFormat="1" applyFont="1" applyBorder="1" applyAlignment="1">
      <alignment horizontal="right"/>
    </xf>
    <xf numFmtId="184" fontId="46" fillId="0" borderId="31" xfId="159" applyFont="1" applyBorder="1"/>
    <xf numFmtId="0" fontId="47" fillId="0" borderId="0" xfId="154" applyFont="1" applyBorder="1"/>
    <xf numFmtId="183" fontId="46" fillId="0" borderId="30" xfId="155" applyNumberFormat="1" applyFont="1" applyBorder="1" applyAlignment="1">
      <alignment horizontal="center"/>
    </xf>
    <xf numFmtId="176" fontId="46" fillId="0" borderId="29" xfId="155" applyNumberFormat="1" applyFont="1" applyBorder="1" applyAlignment="1">
      <alignment horizontal="right"/>
    </xf>
    <xf numFmtId="185" fontId="46" fillId="0" borderId="25" xfId="155" applyNumberFormat="1" applyFont="1" applyBorder="1" applyAlignment="1">
      <alignment horizontal="left"/>
    </xf>
    <xf numFmtId="178" fontId="46" fillId="0" borderId="0" xfId="155" applyNumberFormat="1" applyFont="1" applyBorder="1" applyAlignment="1">
      <alignment horizontal="center"/>
    </xf>
    <xf numFmtId="186" fontId="46" fillId="0" borderId="30" xfId="155" applyNumberFormat="1" applyFont="1" applyBorder="1" applyAlignment="1">
      <alignment horizontal="left"/>
    </xf>
    <xf numFmtId="187" fontId="46" fillId="0" borderId="29" xfId="155" applyNumberFormat="1" applyFont="1" applyBorder="1" applyAlignment="1"/>
    <xf numFmtId="181" fontId="46" fillId="0" borderId="0" xfId="155" applyNumberFormat="1" applyFont="1" applyBorder="1">
      <alignment horizontal="center"/>
    </xf>
    <xf numFmtId="181" fontId="46" fillId="0" borderId="26" xfId="155" applyNumberFormat="1" applyFont="1" applyBorder="1">
      <alignment horizontal="center"/>
    </xf>
    <xf numFmtId="185" fontId="46" fillId="0" borderId="0" xfId="156" quotePrefix="1" applyNumberFormat="1" applyFont="1" applyBorder="1" applyAlignment="1">
      <alignment horizontal="left"/>
    </xf>
    <xf numFmtId="187" fontId="46" fillId="0" borderId="0" xfId="156" quotePrefix="1" applyNumberFormat="1" applyFont="1" applyBorder="1" applyAlignment="1">
      <alignment horizontal="right"/>
    </xf>
    <xf numFmtId="0" fontId="46" fillId="0" borderId="0" xfId="154" applyFont="1"/>
    <xf numFmtId="0" fontId="46" fillId="0" borderId="29" xfId="154" applyFont="1" applyBorder="1"/>
    <xf numFmtId="0" fontId="46" fillId="0" borderId="30" xfId="154" applyFont="1" applyBorder="1" applyAlignment="1">
      <alignment horizontal="right"/>
    </xf>
    <xf numFmtId="0" fontId="46" fillId="0" borderId="29" xfId="154" applyFont="1" applyBorder="1" applyAlignment="1">
      <alignment horizontal="right"/>
    </xf>
    <xf numFmtId="0" fontId="46" fillId="0" borderId="26" xfId="154" applyFont="1" applyBorder="1"/>
    <xf numFmtId="0" fontId="46" fillId="0" borderId="25" xfId="154" applyFont="1" applyBorder="1" applyAlignment="1">
      <alignment horizontal="left"/>
    </xf>
    <xf numFmtId="0" fontId="46" fillId="0" borderId="25" xfId="154" applyFont="1" applyBorder="1"/>
    <xf numFmtId="0" fontId="46" fillId="0" borderId="30" xfId="154" applyFont="1" applyBorder="1"/>
    <xf numFmtId="0" fontId="46" fillId="0" borderId="30" xfId="154" applyFont="1" applyBorder="1" applyAlignment="1">
      <alignment horizontal="left"/>
    </xf>
    <xf numFmtId="0" fontId="46" fillId="0" borderId="0" xfId="154" applyFont="1" applyBorder="1" applyAlignment="1">
      <alignment horizontal="left"/>
    </xf>
    <xf numFmtId="0" fontId="46" fillId="0" borderId="0" xfId="154" applyFont="1" applyBorder="1" applyAlignment="1">
      <alignment horizontal="right"/>
    </xf>
    <xf numFmtId="0" fontId="46" fillId="0" borderId="31" xfId="154" applyFont="1" applyBorder="1"/>
    <xf numFmtId="0" fontId="43" fillId="0" borderId="0" xfId="154" applyFont="1" applyBorder="1" applyAlignment="1"/>
    <xf numFmtId="0" fontId="43" fillId="0" borderId="28" xfId="154" applyFont="1" applyBorder="1" applyAlignment="1"/>
    <xf numFmtId="0" fontId="43" fillId="0" borderId="21" xfId="154" applyFont="1" applyBorder="1" applyAlignment="1">
      <alignment horizontal="centerContinuous" vertical="center"/>
    </xf>
    <xf numFmtId="0" fontId="43" fillId="0" borderId="22" xfId="154" applyFont="1" applyBorder="1" applyAlignment="1">
      <alignment horizontal="right" vertical="center"/>
    </xf>
    <xf numFmtId="0" fontId="43" fillId="0" borderId="21" xfId="154" applyFont="1" applyBorder="1" applyAlignment="1">
      <alignment horizontal="right" vertical="center"/>
    </xf>
    <xf numFmtId="0" fontId="43" fillId="0" borderId="22" xfId="154" applyFont="1" applyBorder="1" applyAlignment="1">
      <alignment horizontal="center" vertical="top" wrapText="1"/>
    </xf>
    <xf numFmtId="0" fontId="43" fillId="0" borderId="23" xfId="154" applyFont="1" applyBorder="1" applyAlignment="1">
      <alignment horizontal="center" vertical="top" wrapText="1"/>
    </xf>
    <xf numFmtId="0" fontId="43" fillId="0" borderId="24" xfId="154" applyFont="1" applyBorder="1" applyAlignment="1">
      <alignment horizontal="left" vertical="center"/>
    </xf>
    <xf numFmtId="0" fontId="43" fillId="0" borderId="23" xfId="154" applyFont="1" applyBorder="1" applyAlignment="1">
      <alignment horizontal="centerContinuous" vertical="center"/>
    </xf>
    <xf numFmtId="0" fontId="43" fillId="0" borderId="24" xfId="154" applyFont="1" applyBorder="1" applyAlignment="1">
      <alignment horizontal="centerContinuous" vertical="center"/>
    </xf>
    <xf numFmtId="0" fontId="43" fillId="0" borderId="12" xfId="154" applyFont="1" applyBorder="1" applyAlignment="1">
      <alignment horizontal="centerContinuous" vertical="center"/>
    </xf>
    <xf numFmtId="0" fontId="43" fillId="0" borderId="22" xfId="154" applyFont="1" applyBorder="1" applyAlignment="1">
      <alignment horizontal="centerContinuous" vertical="center"/>
    </xf>
    <xf numFmtId="0" fontId="43" fillId="0" borderId="12" xfId="154" applyFont="1" applyBorder="1" applyAlignment="1">
      <alignment horizontal="centerContinuous" vertical="top"/>
    </xf>
    <xf numFmtId="0" fontId="43" fillId="0" borderId="23" xfId="154" applyFont="1" applyBorder="1" applyAlignment="1">
      <alignment horizontal="centerContinuous" vertical="top"/>
    </xf>
    <xf numFmtId="0" fontId="43" fillId="0" borderId="24" xfId="154" applyFont="1" applyBorder="1" applyAlignment="1">
      <alignment horizontal="center" vertical="top" wrapText="1"/>
    </xf>
    <xf numFmtId="0" fontId="43" fillId="0" borderId="22" xfId="154" applyFont="1" applyBorder="1" applyAlignment="1">
      <alignment horizontal="left" vertical="center"/>
    </xf>
    <xf numFmtId="0" fontId="43" fillId="0" borderId="12" xfId="154" applyFont="1" applyBorder="1" applyAlignment="1">
      <alignment horizontal="center" vertical="center"/>
    </xf>
    <xf numFmtId="0" fontId="43" fillId="0" borderId="23" xfId="154" applyFont="1" applyBorder="1" applyAlignment="1">
      <alignment horizontal="center" vertical="center"/>
    </xf>
    <xf numFmtId="0" fontId="43" fillId="0" borderId="12" xfId="154" applyFont="1" applyBorder="1" applyAlignment="1">
      <alignment horizontal="left" vertical="center"/>
    </xf>
    <xf numFmtId="0" fontId="43" fillId="0" borderId="12" xfId="154" applyFont="1" applyBorder="1" applyAlignment="1">
      <alignment horizontal="right" vertical="center"/>
    </xf>
    <xf numFmtId="0" fontId="43" fillId="0" borderId="19" xfId="154" applyFont="1" applyBorder="1" applyAlignment="1">
      <alignment horizontal="centerContinuous"/>
    </xf>
    <xf numFmtId="0" fontId="43" fillId="0" borderId="27" xfId="154" quotePrefix="1" applyFont="1" applyBorder="1" applyAlignment="1">
      <alignment horizontal="left"/>
    </xf>
    <xf numFmtId="0" fontId="48" fillId="0" borderId="0" xfId="154" applyFont="1" applyBorder="1" applyAlignment="1"/>
    <xf numFmtId="0" fontId="43" fillId="0" borderId="29" xfId="154" applyFont="1" applyBorder="1" applyAlignment="1">
      <alignment horizontal="centerContinuous" vertical="top"/>
    </xf>
    <xf numFmtId="0" fontId="43" fillId="0" borderId="30" xfId="154" applyFont="1" applyBorder="1" applyAlignment="1">
      <alignment horizontal="center"/>
    </xf>
    <xf numFmtId="0" fontId="43" fillId="0" borderId="29" xfId="154" applyFont="1" applyBorder="1" applyAlignment="1">
      <alignment horizontal="center"/>
    </xf>
    <xf numFmtId="0" fontId="0" fillId="0" borderId="0" xfId="154" applyFont="1" applyBorder="1" applyAlignment="1">
      <alignment horizontal="centerContinuous" vertical="top"/>
    </xf>
    <xf numFmtId="0" fontId="0" fillId="0" borderId="26" xfId="154" applyFont="1" applyBorder="1" applyAlignment="1">
      <alignment horizontal="center" vertical="top"/>
    </xf>
    <xf numFmtId="0" fontId="0" fillId="0" borderId="25" xfId="154" applyFont="1" applyBorder="1" applyAlignment="1">
      <alignment horizontal="center" vertical="top"/>
    </xf>
    <xf numFmtId="0" fontId="0" fillId="0" borderId="26" xfId="154" applyFont="1" applyBorder="1" applyAlignment="1">
      <alignment horizontal="center" vertical="top"/>
    </xf>
    <xf numFmtId="0" fontId="43" fillId="0" borderId="25" xfId="154" applyFont="1" applyBorder="1" applyAlignment="1">
      <alignment horizontal="center"/>
    </xf>
    <xf numFmtId="0" fontId="43" fillId="0" borderId="29" xfId="154" applyFont="1" applyBorder="1" applyAlignment="1">
      <alignment horizontal="center"/>
    </xf>
    <xf numFmtId="0" fontId="43" fillId="0" borderId="30" xfId="154" applyFont="1" applyBorder="1" applyAlignment="1">
      <alignment horizontal="centerContinuous" vertical="top"/>
    </xf>
    <xf numFmtId="0" fontId="43" fillId="0" borderId="30" xfId="154" applyFont="1" applyBorder="1" applyAlignment="1">
      <alignment horizontal="center" vertical="top"/>
    </xf>
    <xf numFmtId="0" fontId="43" fillId="0" borderId="26" xfId="154" applyFont="1" applyBorder="1" applyAlignment="1">
      <alignment horizontal="center" vertical="top"/>
    </xf>
    <xf numFmtId="0" fontId="43" fillId="0" borderId="25" xfId="154" applyFont="1" applyBorder="1" applyAlignment="1">
      <alignment horizontal="center" vertical="top"/>
    </xf>
    <xf numFmtId="0" fontId="43" fillId="0" borderId="26" xfId="154" applyFont="1" applyBorder="1" applyAlignment="1">
      <alignment horizontal="center" vertical="top"/>
    </xf>
    <xf numFmtId="0" fontId="43" fillId="0" borderId="25" xfId="154" applyFont="1" applyBorder="1" applyAlignment="1">
      <alignment horizontal="center" vertical="top" wrapText="1"/>
    </xf>
    <xf numFmtId="0" fontId="43" fillId="0" borderId="26" xfId="154" applyFont="1" applyBorder="1" applyAlignment="1">
      <alignment horizontal="center" vertical="top" wrapText="1"/>
    </xf>
    <xf numFmtId="0" fontId="43" fillId="0" borderId="30" xfId="154" applyFont="1" applyBorder="1" applyAlignment="1">
      <alignment horizontal="left" vertical="top"/>
    </xf>
    <xf numFmtId="0" fontId="43" fillId="0" borderId="29" xfId="154" applyFont="1" applyBorder="1" applyAlignment="1">
      <alignment horizontal="right" vertical="top"/>
    </xf>
    <xf numFmtId="0" fontId="43" fillId="0" borderId="0" xfId="154" applyFont="1" applyBorder="1" applyAlignment="1">
      <alignment horizontal="center" vertical="top"/>
    </xf>
    <xf numFmtId="0" fontId="43" fillId="0" borderId="0" xfId="154" applyFont="1" applyBorder="1" applyAlignment="1">
      <alignment horizontal="left" vertical="top"/>
    </xf>
    <xf numFmtId="0" fontId="43" fillId="0" borderId="0" xfId="154" applyFont="1" applyBorder="1" applyAlignment="1">
      <alignment horizontal="right" vertical="top"/>
    </xf>
    <xf numFmtId="0" fontId="43" fillId="0" borderId="28" xfId="154" applyFont="1" applyBorder="1" applyAlignment="1">
      <alignment horizontal="centerContinuous"/>
    </xf>
    <xf numFmtId="0" fontId="43" fillId="0" borderId="31" xfId="154" quotePrefix="1" applyFont="1" applyBorder="1" applyAlignment="1">
      <alignment horizontal="left"/>
    </xf>
    <xf numFmtId="0" fontId="43" fillId="0" borderId="29" xfId="154" quotePrefix="1" applyFont="1" applyBorder="1" applyAlignment="1">
      <alignment horizontal="center"/>
    </xf>
    <xf numFmtId="0" fontId="0" fillId="0" borderId="30" xfId="154" applyFont="1" applyBorder="1" applyAlignment="1">
      <alignment horizontal="center"/>
    </xf>
    <xf numFmtId="0" fontId="0" fillId="0" borderId="29" xfId="154" applyFont="1" applyBorder="1" applyAlignment="1">
      <alignment horizontal="center"/>
    </xf>
    <xf numFmtId="0" fontId="43" fillId="0" borderId="0" xfId="154" applyFont="1" applyBorder="1" applyAlignment="1">
      <alignment horizontal="center" vertical="center"/>
    </xf>
    <xf numFmtId="0" fontId="43" fillId="0" borderId="26" xfId="154" applyFont="1" applyBorder="1" applyAlignment="1">
      <alignment horizontal="center" vertical="center"/>
    </xf>
    <xf numFmtId="0" fontId="43" fillId="0" borderId="25" xfId="154" applyFont="1" applyBorder="1" applyAlignment="1">
      <alignment horizontal="center" vertical="center"/>
    </xf>
    <xf numFmtId="0" fontId="43" fillId="0" borderId="26" xfId="154" applyFont="1" applyBorder="1" applyAlignment="1">
      <alignment horizontal="center" vertical="center"/>
    </xf>
    <xf numFmtId="0" fontId="0" fillId="0" borderId="25" xfId="154" applyFont="1" applyBorder="1" applyAlignment="1">
      <alignment horizontal="center"/>
    </xf>
    <xf numFmtId="0" fontId="43" fillId="0" borderId="29" xfId="154" applyFont="1" applyBorder="1" applyAlignment="1">
      <alignment horizontal="center" vertical="top"/>
    </xf>
    <xf numFmtId="0" fontId="0" fillId="0" borderId="30" xfId="154" applyFont="1" applyBorder="1" applyAlignment="1">
      <alignment horizontal="center" vertical="center"/>
    </xf>
    <xf numFmtId="0" fontId="0" fillId="0" borderId="26" xfId="154" applyFont="1" applyBorder="1" applyAlignment="1">
      <alignment horizontal="center" vertical="center"/>
    </xf>
    <xf numFmtId="0" fontId="0" fillId="0" borderId="30" xfId="154" applyFont="1" applyBorder="1" applyAlignment="1">
      <alignment horizontal="center" vertical="top"/>
    </xf>
    <xf numFmtId="0" fontId="43" fillId="0" borderId="25" xfId="154" applyFont="1" applyBorder="1" applyAlignment="1">
      <alignment horizontal="center" vertical="top"/>
    </xf>
    <xf numFmtId="0" fontId="43" fillId="0" borderId="31" xfId="154" applyFont="1" applyBorder="1" applyAlignment="1">
      <alignment horizontal="center" vertical="top"/>
    </xf>
    <xf numFmtId="0" fontId="44" fillId="0" borderId="29" xfId="154" applyFont="1" applyBorder="1" applyAlignment="1">
      <alignment horizontal="centerContinuous"/>
    </xf>
    <xf numFmtId="0" fontId="44" fillId="0" borderId="30" xfId="154" applyFont="1" applyBorder="1" applyAlignment="1">
      <alignment horizontal="center"/>
    </xf>
    <xf numFmtId="0" fontId="44" fillId="0" borderId="29" xfId="154" applyFont="1" applyBorder="1" applyAlignment="1">
      <alignment horizontal="center"/>
    </xf>
    <xf numFmtId="0" fontId="0" fillId="0" borderId="0" xfId="154" applyFont="1" applyBorder="1" applyAlignment="1">
      <alignment horizontal="center"/>
    </xf>
    <xf numFmtId="0" fontId="0" fillId="0" borderId="26" xfId="154" applyFont="1" applyBorder="1" applyAlignment="1">
      <alignment horizontal="center"/>
    </xf>
    <xf numFmtId="0" fontId="44" fillId="0" borderId="25" xfId="154" applyFont="1" applyBorder="1" applyAlignment="1">
      <alignment horizontal="center"/>
    </xf>
    <xf numFmtId="0" fontId="44" fillId="0" borderId="26" xfId="154" applyFont="1" applyBorder="1" applyAlignment="1">
      <alignment horizontal="center"/>
    </xf>
    <xf numFmtId="0" fontId="43" fillId="0" borderId="30" xfId="154" applyFont="1" applyBorder="1" applyAlignment="1">
      <alignment horizontal="center"/>
    </xf>
    <xf numFmtId="0" fontId="44" fillId="0" borderId="31" xfId="154" applyFont="1" applyBorder="1" applyAlignment="1">
      <alignment horizontal="center"/>
    </xf>
    <xf numFmtId="0" fontId="43" fillId="0" borderId="29" xfId="154" applyFont="1" applyBorder="1" applyAlignment="1">
      <alignment horizontal="centerContinuous"/>
    </xf>
    <xf numFmtId="0" fontId="43" fillId="0" borderId="30" xfId="154" applyFont="1" applyBorder="1" applyAlignment="1">
      <alignment horizontal="right"/>
    </xf>
    <xf numFmtId="0" fontId="43" fillId="0" borderId="29" xfId="154" applyFont="1" applyBorder="1" applyAlignment="1">
      <alignment horizontal="right"/>
    </xf>
    <xf numFmtId="0" fontId="44" fillId="0" borderId="0" xfId="154" applyFont="1" applyBorder="1" applyAlignment="1">
      <alignment horizontal="center"/>
    </xf>
    <xf numFmtId="0" fontId="44" fillId="0" borderId="26" xfId="154" applyFont="1" applyBorder="1" applyAlignment="1">
      <alignment horizontal="center"/>
    </xf>
    <xf numFmtId="0" fontId="43" fillId="0" borderId="25" xfId="154" applyFont="1" applyBorder="1" applyAlignment="1">
      <alignment horizontal="left"/>
    </xf>
    <xf numFmtId="0" fontId="43" fillId="0" borderId="26" xfId="154" applyFont="1" applyBorder="1" applyAlignment="1">
      <alignment horizontal="centerContinuous"/>
    </xf>
    <xf numFmtId="0" fontId="43" fillId="0" borderId="25" xfId="154" applyFont="1" applyBorder="1" applyAlignment="1">
      <alignment horizontal="centerContinuous"/>
    </xf>
    <xf numFmtId="0" fontId="43" fillId="0" borderId="0" xfId="154" applyFont="1" applyBorder="1" applyAlignment="1">
      <alignment horizontal="centerContinuous"/>
    </xf>
    <xf numFmtId="0" fontId="43" fillId="0" borderId="0" xfId="154" applyFont="1" applyBorder="1" applyAlignment="1">
      <alignment horizontal="center"/>
    </xf>
    <xf numFmtId="0" fontId="43" fillId="0" borderId="26" xfId="154" applyFont="1" applyBorder="1" applyAlignment="1">
      <alignment horizontal="center"/>
    </xf>
    <xf numFmtId="0" fontId="43" fillId="0" borderId="32" xfId="154" applyFont="1" applyBorder="1" applyAlignment="1">
      <alignment horizontal="center"/>
    </xf>
    <xf numFmtId="0" fontId="43" fillId="0" borderId="30" xfId="154" applyFont="1" applyBorder="1" applyAlignment="1">
      <alignment horizontal="left"/>
    </xf>
    <xf numFmtId="0" fontId="43" fillId="0" borderId="33" xfId="154" applyFont="1" applyBorder="1" applyAlignment="1">
      <alignment horizontal="right"/>
    </xf>
    <xf numFmtId="0" fontId="43" fillId="0" borderId="34" xfId="154" applyFont="1" applyBorder="1" applyAlignment="1">
      <alignment horizontal="center"/>
    </xf>
    <xf numFmtId="0" fontId="43" fillId="0" borderId="35" xfId="154" applyFont="1" applyBorder="1" applyAlignment="1">
      <alignment horizontal="center"/>
    </xf>
    <xf numFmtId="0" fontId="43" fillId="0" borderId="34" xfId="154" applyFont="1" applyBorder="1" applyAlignment="1">
      <alignment horizontal="left"/>
    </xf>
    <xf numFmtId="0" fontId="43" fillId="0" borderId="34" xfId="154" applyFont="1" applyBorder="1" applyAlignment="1">
      <alignment horizontal="right"/>
    </xf>
    <xf numFmtId="0" fontId="43" fillId="0" borderId="36" xfId="154" applyFont="1" applyBorder="1"/>
    <xf numFmtId="0" fontId="43" fillId="0" borderId="37" xfId="154" applyFont="1" applyBorder="1" applyAlignment="1">
      <alignment horizontal="centerContinuous"/>
    </xf>
    <xf numFmtId="0" fontId="43" fillId="0" borderId="38" xfId="154" applyFont="1" applyBorder="1" applyAlignment="1">
      <alignment horizontal="right"/>
    </xf>
    <xf numFmtId="0" fontId="43" fillId="0" borderId="37" xfId="154" applyFont="1" applyBorder="1" applyAlignment="1">
      <alignment horizontal="right"/>
    </xf>
    <xf numFmtId="0" fontId="44" fillId="0" borderId="39" xfId="154" applyFont="1" applyBorder="1" applyAlignment="1">
      <alignment horizontal="center"/>
    </xf>
    <xf numFmtId="0" fontId="44" fillId="0" borderId="40" xfId="154" applyFont="1" applyBorder="1" applyAlignment="1">
      <alignment horizontal="center"/>
    </xf>
    <xf numFmtId="0" fontId="43" fillId="0" borderId="41" xfId="154" applyFont="1" applyBorder="1" applyAlignment="1">
      <alignment horizontal="left"/>
    </xf>
    <xf numFmtId="0" fontId="43" fillId="0" borderId="40" xfId="154" applyFont="1" applyBorder="1" applyAlignment="1">
      <alignment horizontal="centerContinuous"/>
    </xf>
    <xf numFmtId="0" fontId="43" fillId="0" borderId="41" xfId="154" applyFont="1" applyBorder="1" applyAlignment="1">
      <alignment horizontal="centerContinuous"/>
    </xf>
    <xf numFmtId="0" fontId="43" fillId="0" borderId="39" xfId="154" applyFont="1" applyBorder="1" applyAlignment="1">
      <alignment horizontal="centerContinuous"/>
    </xf>
    <xf numFmtId="188" fontId="43" fillId="0" borderId="42" xfId="160" applyBorder="1" applyAlignment="1">
      <alignment horizontal="center" vertical="center" wrapText="1"/>
    </xf>
    <xf numFmtId="188" fontId="43" fillId="0" borderId="43" xfId="160" applyBorder="1" applyAlignment="1">
      <alignment horizontal="center" vertical="center" wrapText="1"/>
    </xf>
    <xf numFmtId="0" fontId="44" fillId="0" borderId="43" xfId="154" applyFont="1" applyFill="1" applyBorder="1" applyAlignment="1">
      <alignment horizontal="center" vertical="center" wrapText="1"/>
    </xf>
    <xf numFmtId="0" fontId="43" fillId="0" borderId="42" xfId="154" applyFont="1" applyBorder="1" applyAlignment="1">
      <alignment horizontal="left" vertical="center"/>
    </xf>
    <xf numFmtId="0" fontId="43" fillId="0" borderId="43" xfId="154" applyFont="1" applyBorder="1" applyAlignment="1">
      <alignment horizontal="center" vertical="center"/>
    </xf>
    <xf numFmtId="0" fontId="44" fillId="0" borderId="43" xfId="154" applyFont="1" applyBorder="1" applyAlignment="1">
      <alignment horizontal="center" vertical="center"/>
    </xf>
    <xf numFmtId="0" fontId="43" fillId="0" borderId="36" xfId="154" applyFont="1" applyFill="1" applyBorder="1"/>
    <xf numFmtId="0" fontId="43" fillId="0" borderId="44" xfId="154" applyFont="1" applyBorder="1"/>
    <xf numFmtId="0" fontId="46" fillId="0" borderId="0" xfId="154" applyFont="1" applyAlignment="1">
      <alignment horizontal="left"/>
    </xf>
    <xf numFmtId="0" fontId="46" fillId="0" borderId="0" xfId="154" applyFont="1" applyAlignment="1">
      <alignment horizontal="right"/>
    </xf>
    <xf numFmtId="0" fontId="50" fillId="0" borderId="0" xfId="154" applyFont="1" applyAlignment="1">
      <alignment horizontal="right"/>
    </xf>
    <xf numFmtId="189" fontId="44" fillId="0" borderId="0" xfId="160" applyNumberFormat="1" applyFont="1" applyBorder="1" applyAlignment="1">
      <alignment horizontal="right"/>
    </xf>
    <xf numFmtId="189" fontId="43" fillId="0" borderId="0" xfId="160" applyNumberFormat="1" applyFont="1" applyBorder="1" applyAlignment="1">
      <alignment horizontal="left"/>
    </xf>
    <xf numFmtId="189" fontId="43" fillId="0" borderId="0" xfId="160" applyNumberFormat="1" applyFont="1" applyBorder="1" applyAlignment="1">
      <alignment horizontal="right"/>
    </xf>
    <xf numFmtId="0" fontId="51" fillId="0" borderId="0" xfId="161" applyFont="1" applyAlignment="1">
      <alignment horizontal="left"/>
    </xf>
    <xf numFmtId="0" fontId="50" fillId="0" borderId="0" xfId="154" applyFont="1"/>
    <xf numFmtId="0" fontId="51" fillId="0" borderId="0" xfId="161" quotePrefix="1" applyFont="1" applyAlignment="1">
      <alignment horizontal="left"/>
    </xf>
    <xf numFmtId="189" fontId="52" fillId="0" borderId="0" xfId="160" applyNumberFormat="1" applyFont="1" applyBorder="1" applyAlignment="1">
      <alignment horizontal="right"/>
    </xf>
    <xf numFmtId="0" fontId="0" fillId="0" borderId="0" xfId="154" applyFont="1" applyAlignment="1">
      <alignment horizontal="left"/>
    </xf>
    <xf numFmtId="0" fontId="0" fillId="0" borderId="0" xfId="154" applyFont="1"/>
    <xf numFmtId="190" fontId="43" fillId="0" borderId="0" xfId="160" applyNumberFormat="1" applyFont="1" applyBorder="1"/>
    <xf numFmtId="0" fontId="53" fillId="0" borderId="0" xfId="162" applyFont="1" applyAlignment="1">
      <alignment horizontal="left"/>
    </xf>
    <xf numFmtId="188" fontId="43" fillId="0" borderId="0" xfId="160" applyFont="1"/>
    <xf numFmtId="191" fontId="50" fillId="0" borderId="0" xfId="160" applyNumberFormat="1" applyFont="1" applyBorder="1" applyAlignment="1"/>
    <xf numFmtId="192" fontId="50" fillId="0" borderId="0" xfId="160" applyNumberFormat="1" applyFont="1" applyBorder="1" applyAlignment="1"/>
    <xf numFmtId="188" fontId="46" fillId="0" borderId="0" xfId="160" applyFont="1" applyAlignment="1" applyProtection="1">
      <alignment horizontal="center"/>
    </xf>
    <xf numFmtId="0" fontId="43" fillId="0" borderId="0" xfId="154" applyFont="1" applyAlignment="1">
      <alignment vertical="top"/>
    </xf>
    <xf numFmtId="188" fontId="43" fillId="0" borderId="0" xfId="160" quotePrefix="1" applyFont="1" applyAlignment="1">
      <alignment horizontal="center" vertical="top" wrapText="1"/>
    </xf>
    <xf numFmtId="0" fontId="44" fillId="0" borderId="0" xfId="154" applyFont="1" applyAlignment="1">
      <alignment horizontal="justify" vertical="top" wrapText="1"/>
    </xf>
    <xf numFmtId="0" fontId="44" fillId="0" borderId="0" xfId="154" applyFont="1" applyAlignment="1">
      <alignment horizontal="justify" vertical="top" wrapText="1"/>
    </xf>
    <xf numFmtId="0" fontId="0" fillId="0" borderId="0" xfId="154" quotePrefix="1" applyFont="1" applyAlignment="1">
      <alignment vertical="top"/>
    </xf>
    <xf numFmtId="188" fontId="43" fillId="0" borderId="0" xfId="160" applyAlignment="1">
      <alignment horizontal="justify" vertical="top" wrapText="1"/>
    </xf>
    <xf numFmtId="188" fontId="43" fillId="0" borderId="0" xfId="160" applyAlignment="1">
      <alignment horizontal="justify" vertical="top" wrapText="1"/>
    </xf>
    <xf numFmtId="188" fontId="43" fillId="0" borderId="0" xfId="160" applyFont="1" applyAlignment="1">
      <alignment horizontal="justify" vertical="top" wrapText="1"/>
    </xf>
    <xf numFmtId="188" fontId="43" fillId="0" borderId="0" xfId="160" applyFont="1" applyAlignment="1">
      <alignment horizontal="center" vertical="top" wrapText="1"/>
    </xf>
    <xf numFmtId="0" fontId="43" fillId="0" borderId="0" xfId="154" quotePrefix="1" applyFont="1" applyAlignment="1">
      <alignment vertical="top"/>
    </xf>
    <xf numFmtId="0" fontId="44" fillId="0" borderId="0" xfId="154" applyFont="1" applyAlignment="1">
      <alignment horizontal="left" vertical="top"/>
    </xf>
    <xf numFmtId="0" fontId="43" fillId="0" borderId="31" xfId="154" applyFont="1" applyBorder="1"/>
    <xf numFmtId="0" fontId="43" fillId="0" borderId="19" xfId="154" applyFont="1" applyBorder="1" applyAlignment="1">
      <alignment horizontal="center"/>
    </xf>
    <xf numFmtId="0" fontId="43" fillId="0" borderId="21" xfId="154" applyFont="1" applyBorder="1" applyAlignment="1">
      <alignment horizontal="center"/>
    </xf>
    <xf numFmtId="0" fontId="43" fillId="0" borderId="22" xfId="154" applyFont="1" applyBorder="1"/>
    <xf numFmtId="0" fontId="43" fillId="0" borderId="23" xfId="154" applyFont="1" applyBorder="1"/>
    <xf numFmtId="0" fontId="43" fillId="0" borderId="24" xfId="154" applyFont="1" applyBorder="1" applyAlignment="1">
      <alignment horizontal="center"/>
    </xf>
    <xf numFmtId="0" fontId="43" fillId="0" borderId="12" xfId="154" applyFont="1" applyBorder="1" applyAlignment="1">
      <alignment horizontal="center"/>
    </xf>
    <xf numFmtId="0" fontId="43" fillId="0" borderId="12" xfId="154" applyFont="1" applyBorder="1"/>
    <xf numFmtId="0" fontId="43" fillId="0" borderId="21" xfId="154" applyFont="1" applyBorder="1"/>
    <xf numFmtId="0" fontId="43" fillId="0" borderId="24" xfId="154" applyFont="1" applyBorder="1"/>
    <xf numFmtId="0" fontId="43" fillId="0" borderId="27" xfId="154" applyFont="1" applyBorder="1"/>
    <xf numFmtId="177" fontId="46" fillId="0" borderId="28" xfId="155" applyNumberFormat="1" applyFont="1" applyBorder="1" applyAlignment="1">
      <alignment horizontal="center"/>
    </xf>
    <xf numFmtId="179" fontId="43" fillId="0" borderId="29" xfId="155" applyNumberFormat="1" applyFont="1" applyBorder="1" applyAlignment="1">
      <alignment horizontal="center"/>
    </xf>
    <xf numFmtId="193" fontId="43" fillId="0" borderId="0" xfId="155" applyNumberFormat="1" applyFont="1" applyBorder="1">
      <alignment horizontal="center"/>
    </xf>
    <xf numFmtId="193" fontId="43" fillId="0" borderId="26" xfId="155" applyNumberFormat="1" applyFont="1" applyBorder="1">
      <alignment horizontal="center"/>
    </xf>
    <xf numFmtId="177" fontId="43" fillId="0" borderId="29" xfId="155" applyNumberFormat="1" applyFont="1" applyBorder="1">
      <alignment horizontal="center"/>
    </xf>
    <xf numFmtId="194" fontId="43" fillId="0" borderId="30" xfId="155" applyNumberFormat="1" applyFont="1" applyBorder="1">
      <alignment horizontal="center"/>
    </xf>
    <xf numFmtId="194" fontId="43" fillId="0" borderId="29" xfId="155" applyNumberFormat="1" applyFont="1" applyBorder="1">
      <alignment horizontal="center"/>
    </xf>
    <xf numFmtId="194" fontId="43" fillId="0" borderId="0" xfId="155" applyNumberFormat="1" applyFont="1" applyBorder="1">
      <alignment horizontal="center"/>
    </xf>
    <xf numFmtId="194" fontId="43" fillId="0" borderId="26" xfId="155" applyNumberFormat="1" applyFont="1" applyBorder="1">
      <alignment horizontal="center"/>
    </xf>
    <xf numFmtId="172" fontId="43" fillId="0" borderId="28" xfId="157" applyNumberFormat="1" applyFont="1" applyBorder="1">
      <alignment horizontal="left"/>
    </xf>
    <xf numFmtId="195" fontId="43" fillId="0" borderId="30" xfId="155" applyNumberFormat="1" applyFont="1" applyBorder="1" applyAlignment="1">
      <alignment horizontal="center"/>
    </xf>
    <xf numFmtId="195" fontId="43" fillId="0" borderId="26" xfId="155" applyNumberFormat="1" applyFont="1" applyBorder="1" applyAlignment="1">
      <alignment horizontal="center"/>
    </xf>
    <xf numFmtId="177" fontId="49" fillId="0" borderId="28" xfId="155" quotePrefix="1" applyNumberFormat="1" applyFont="1" applyBorder="1" applyAlignment="1"/>
    <xf numFmtId="177" fontId="49" fillId="0" borderId="0" xfId="155" quotePrefix="1" applyNumberFormat="1" applyFont="1" applyBorder="1" applyAlignment="1">
      <alignment horizontal="left"/>
    </xf>
    <xf numFmtId="169" fontId="46" fillId="0" borderId="0" xfId="155" applyNumberFormat="1" applyFont="1" applyBorder="1">
      <alignment horizontal="center"/>
    </xf>
    <xf numFmtId="177" fontId="43" fillId="0" borderId="31" xfId="155" applyNumberFormat="1" applyFont="1" applyBorder="1">
      <alignment horizontal="center"/>
    </xf>
    <xf numFmtId="179" fontId="46" fillId="0" borderId="29" xfId="155" applyNumberFormat="1" applyFont="1" applyBorder="1" applyAlignment="1">
      <alignment horizontal="center"/>
    </xf>
    <xf numFmtId="177" fontId="46" fillId="0" borderId="30" xfId="155" applyNumberFormat="1" applyFont="1" applyBorder="1">
      <alignment horizontal="center"/>
    </xf>
    <xf numFmtId="193" fontId="46" fillId="0" borderId="0" xfId="155" applyNumberFormat="1" applyFont="1" applyBorder="1">
      <alignment horizontal="center"/>
    </xf>
    <xf numFmtId="193" fontId="46" fillId="0" borderId="26" xfId="155" applyNumberFormat="1" applyFont="1" applyBorder="1">
      <alignment horizontal="center"/>
    </xf>
    <xf numFmtId="177" fontId="46" fillId="0" borderId="29" xfId="155" applyNumberFormat="1" applyFont="1" applyBorder="1">
      <alignment horizontal="center"/>
    </xf>
    <xf numFmtId="194" fontId="46" fillId="0" borderId="30" xfId="155" applyNumberFormat="1" applyFont="1" applyBorder="1">
      <alignment horizontal="center"/>
    </xf>
    <xf numFmtId="194" fontId="46" fillId="0" borderId="29" xfId="155" applyNumberFormat="1" applyFont="1" applyBorder="1">
      <alignment horizontal="center"/>
    </xf>
    <xf numFmtId="194" fontId="46" fillId="0" borderId="0" xfId="155" applyNumberFormat="1" applyFont="1" applyBorder="1">
      <alignment horizontal="center"/>
    </xf>
    <xf numFmtId="194" fontId="46" fillId="0" borderId="26" xfId="155" applyNumberFormat="1" applyFont="1" applyBorder="1">
      <alignment horizontal="center"/>
    </xf>
    <xf numFmtId="177" fontId="46" fillId="0" borderId="31" xfId="155" applyNumberFormat="1" applyFont="1" applyBorder="1">
      <alignment horizontal="center"/>
    </xf>
    <xf numFmtId="196" fontId="46" fillId="0" borderId="30" xfId="155" applyNumberFormat="1" applyFont="1" applyBorder="1">
      <alignment horizontal="center"/>
    </xf>
    <xf numFmtId="196" fontId="46" fillId="0" borderId="26" xfId="155" applyNumberFormat="1" applyFont="1" applyBorder="1">
      <alignment horizontal="center"/>
    </xf>
    <xf numFmtId="197" fontId="46" fillId="0" borderId="0" xfId="155" applyNumberFormat="1" applyFont="1" applyBorder="1">
      <alignment horizontal="center"/>
    </xf>
    <xf numFmtId="0" fontId="46" fillId="0" borderId="28" xfId="154" applyFont="1" applyBorder="1" applyAlignment="1">
      <alignment horizontal="center"/>
    </xf>
    <xf numFmtId="0" fontId="46" fillId="0" borderId="29" xfId="154" applyFont="1" applyBorder="1" applyAlignment="1">
      <alignment horizontal="center"/>
    </xf>
    <xf numFmtId="0" fontId="46" fillId="0" borderId="38" xfId="154" applyFont="1" applyBorder="1"/>
    <xf numFmtId="0" fontId="43" fillId="0" borderId="31" xfId="154" applyFont="1" applyBorder="1" applyAlignment="1"/>
    <xf numFmtId="0" fontId="43" fillId="0" borderId="22" xfId="154" applyFont="1" applyBorder="1" applyAlignment="1">
      <alignment horizontal="centerContinuous"/>
    </xf>
    <xf numFmtId="0" fontId="43" fillId="0" borderId="23" xfId="154" applyFont="1" applyBorder="1" applyAlignment="1">
      <alignment horizontal="centerContinuous"/>
    </xf>
    <xf numFmtId="0" fontId="43" fillId="0" borderId="24" xfId="154" applyFont="1" applyBorder="1" applyAlignment="1">
      <alignment horizontal="centerContinuous"/>
    </xf>
    <xf numFmtId="0" fontId="43" fillId="0" borderId="12" xfId="154" applyFont="1" applyBorder="1" applyAlignment="1">
      <alignment horizontal="centerContinuous"/>
    </xf>
    <xf numFmtId="0" fontId="43" fillId="0" borderId="12" xfId="154" applyFont="1" applyBorder="1" applyAlignment="1" applyProtection="1">
      <alignment horizontal="centerContinuous" vertical="center"/>
    </xf>
    <xf numFmtId="0" fontId="43" fillId="0" borderId="21" xfId="154" applyFont="1" applyBorder="1" applyAlignment="1" applyProtection="1">
      <alignment horizontal="centerContinuous" vertical="center"/>
    </xf>
    <xf numFmtId="0" fontId="43" fillId="0" borderId="22" xfId="154" applyFont="1" applyBorder="1" applyAlignment="1">
      <alignment horizontal="centerContinuous" vertical="top"/>
    </xf>
    <xf numFmtId="0" fontId="43" fillId="0" borderId="21" xfId="154" applyFont="1" applyBorder="1" applyAlignment="1">
      <alignment horizontal="centerContinuous" vertical="top"/>
    </xf>
    <xf numFmtId="0" fontId="43" fillId="0" borderId="22" xfId="154" applyFont="1" applyBorder="1" applyAlignment="1"/>
    <xf numFmtId="0" fontId="43" fillId="0" borderId="23" xfId="154" applyFont="1" applyBorder="1" applyAlignment="1"/>
    <xf numFmtId="0" fontId="43" fillId="0" borderId="12" xfId="154" applyFont="1" applyBorder="1" applyAlignment="1"/>
    <xf numFmtId="0" fontId="43" fillId="0" borderId="24" xfId="154" applyFont="1" applyBorder="1" applyAlignment="1"/>
    <xf numFmtId="0" fontId="43" fillId="0" borderId="28" xfId="154" applyFont="1" applyBorder="1" applyAlignment="1">
      <alignment horizontal="center"/>
    </xf>
    <xf numFmtId="0" fontId="0" fillId="0" borderId="30" xfId="154" applyFont="1" applyBorder="1" applyAlignment="1">
      <alignment horizontal="center" wrapText="1"/>
    </xf>
    <xf numFmtId="0" fontId="0" fillId="0" borderId="26" xfId="154" applyFont="1" applyBorder="1" applyAlignment="1">
      <alignment horizontal="center" wrapText="1"/>
    </xf>
    <xf numFmtId="0" fontId="44" fillId="0" borderId="25" xfId="154" applyFont="1" applyBorder="1" applyAlignment="1">
      <alignment horizontal="center" wrapText="1"/>
    </xf>
    <xf numFmtId="0" fontId="44" fillId="0" borderId="26" xfId="154" applyFont="1" applyBorder="1" applyAlignment="1">
      <alignment horizontal="center" wrapText="1"/>
    </xf>
    <xf numFmtId="0" fontId="44" fillId="0" borderId="29" xfId="154" applyFont="1" applyBorder="1" applyAlignment="1">
      <alignment horizontal="center" wrapText="1"/>
    </xf>
    <xf numFmtId="0" fontId="43" fillId="0" borderId="30" xfId="154" applyFont="1" applyBorder="1" applyAlignment="1"/>
    <xf numFmtId="0" fontId="43" fillId="0" borderId="26" xfId="154" applyFont="1" applyBorder="1" applyAlignment="1"/>
    <xf numFmtId="0" fontId="43" fillId="0" borderId="25" xfId="154" applyFont="1" applyBorder="1" applyAlignment="1"/>
    <xf numFmtId="0" fontId="43" fillId="0" borderId="28" xfId="154" applyFont="1" applyBorder="1" applyAlignment="1">
      <alignment horizontal="center"/>
    </xf>
    <xf numFmtId="0" fontId="44" fillId="0" borderId="32" xfId="154" applyFont="1" applyBorder="1" applyAlignment="1">
      <alignment horizontal="center" wrapText="1"/>
    </xf>
    <xf numFmtId="0" fontId="44" fillId="0" borderId="35" xfId="154" applyFont="1" applyBorder="1" applyAlignment="1">
      <alignment horizontal="center" wrapText="1"/>
    </xf>
    <xf numFmtId="0" fontId="44" fillId="0" borderId="33" xfId="154" applyFont="1" applyBorder="1" applyAlignment="1">
      <alignment horizontal="center" wrapText="1"/>
    </xf>
    <xf numFmtId="0" fontId="44" fillId="0" borderId="28" xfId="154" applyFont="1" applyBorder="1" applyAlignment="1">
      <alignment horizontal="center"/>
    </xf>
    <xf numFmtId="0" fontId="43" fillId="0" borderId="25" xfId="154" applyFont="1" applyBorder="1" applyAlignment="1">
      <alignment horizontal="center"/>
    </xf>
    <xf numFmtId="0" fontId="43" fillId="0" borderId="11" xfId="154" applyFont="1" applyBorder="1" applyAlignment="1">
      <alignment horizontal="center"/>
    </xf>
    <xf numFmtId="0" fontId="0" fillId="0" borderId="11" xfId="154" applyFont="1" applyBorder="1" applyAlignment="1">
      <alignment horizontal="center"/>
    </xf>
    <xf numFmtId="0" fontId="0" fillId="0" borderId="45" xfId="154" applyFont="1" applyBorder="1" applyAlignment="1">
      <alignment horizontal="center"/>
    </xf>
    <xf numFmtId="0" fontId="44" fillId="0" borderId="30" xfId="154" applyFont="1" applyBorder="1" applyAlignment="1">
      <alignment horizontal="center"/>
    </xf>
    <xf numFmtId="0" fontId="44" fillId="0" borderId="29" xfId="154" applyFont="1" applyBorder="1" applyAlignment="1">
      <alignment horizontal="center"/>
    </xf>
    <xf numFmtId="0" fontId="44" fillId="0" borderId="25" xfId="154" quotePrefix="1" applyFont="1" applyBorder="1" applyAlignment="1" applyProtection="1">
      <alignment horizontal="center"/>
    </xf>
    <xf numFmtId="0" fontId="44" fillId="0" borderId="26" xfId="154" quotePrefix="1" applyFont="1" applyBorder="1" applyAlignment="1" applyProtection="1">
      <alignment horizontal="center"/>
    </xf>
    <xf numFmtId="0" fontId="44" fillId="0" borderId="31" xfId="154" quotePrefix="1" applyFont="1" applyBorder="1" applyAlignment="1" applyProtection="1">
      <alignment horizontal="center"/>
    </xf>
    <xf numFmtId="0" fontId="44" fillId="0" borderId="32" xfId="154" applyFont="1" applyBorder="1" applyAlignment="1">
      <alignment horizontal="center"/>
    </xf>
    <xf numFmtId="0" fontId="44" fillId="0" borderId="34" xfId="154" applyFont="1" applyBorder="1" applyAlignment="1">
      <alignment horizontal="center"/>
    </xf>
    <xf numFmtId="0" fontId="44" fillId="0" borderId="33" xfId="154" applyFont="1" applyBorder="1" applyAlignment="1">
      <alignment horizontal="center"/>
    </xf>
    <xf numFmtId="0" fontId="43" fillId="0" borderId="30" xfId="154" applyFont="1" applyBorder="1" applyAlignment="1" applyProtection="1">
      <alignment horizontal="center"/>
    </xf>
    <xf numFmtId="0" fontId="43" fillId="0" borderId="29" xfId="154" applyFont="1" applyBorder="1" applyAlignment="1" applyProtection="1">
      <alignment horizontal="center"/>
    </xf>
    <xf numFmtId="0" fontId="43" fillId="0" borderId="0" xfId="154" applyFont="1" applyBorder="1" applyAlignment="1" applyProtection="1">
      <alignment horizontal="centerContinuous"/>
    </xf>
    <xf numFmtId="0" fontId="43" fillId="0" borderId="26" xfId="154" applyFont="1" applyBorder="1" applyAlignment="1" applyProtection="1">
      <alignment horizontal="centerContinuous"/>
    </xf>
    <xf numFmtId="0" fontId="44" fillId="0" borderId="32" xfId="154" quotePrefix="1" applyFont="1" applyBorder="1" applyAlignment="1" applyProtection="1">
      <alignment horizontal="centerContinuous"/>
    </xf>
    <xf numFmtId="0" fontId="44" fillId="0" borderId="0" xfId="154" quotePrefix="1" applyFont="1" applyBorder="1" applyAlignment="1" applyProtection="1">
      <alignment horizontal="centerContinuous"/>
    </xf>
    <xf numFmtId="0" fontId="43" fillId="0" borderId="32" xfId="154" quotePrefix="1" applyFont="1" applyBorder="1" applyAlignment="1" applyProtection="1">
      <alignment horizontal="centerContinuous"/>
    </xf>
    <xf numFmtId="0" fontId="43" fillId="0" borderId="0" xfId="154" quotePrefix="1" applyFont="1" applyBorder="1" applyAlignment="1" applyProtection="1">
      <alignment horizontal="centerContinuous"/>
    </xf>
    <xf numFmtId="0" fontId="44" fillId="0" borderId="46" xfId="154" applyFont="1" applyBorder="1" applyAlignment="1">
      <alignment horizontal="center" vertical="center"/>
    </xf>
    <xf numFmtId="0" fontId="44" fillId="0" borderId="47" xfId="154" applyFont="1" applyBorder="1" applyAlignment="1">
      <alignment horizontal="center" vertical="center"/>
    </xf>
    <xf numFmtId="0" fontId="44" fillId="0" borderId="42" xfId="154" applyFont="1" applyBorder="1" applyAlignment="1">
      <alignment horizontal="center" vertical="center"/>
    </xf>
    <xf numFmtId="0" fontId="44" fillId="0" borderId="48" xfId="154" applyFont="1" applyBorder="1" applyAlignment="1">
      <alignment horizontal="center" vertical="center"/>
    </xf>
    <xf numFmtId="0" fontId="50" fillId="0" borderId="0" xfId="154" applyFont="1" applyAlignment="1">
      <alignment horizontal="right"/>
    </xf>
    <xf numFmtId="0" fontId="50" fillId="0" borderId="0" xfId="154" applyFont="1" applyBorder="1"/>
    <xf numFmtId="0" fontId="51" fillId="0" borderId="0" xfId="154" applyFont="1"/>
    <xf numFmtId="189" fontId="52" fillId="0" borderId="0" xfId="160" applyNumberFormat="1" applyFont="1" applyBorder="1" applyAlignment="1">
      <alignment horizontal="right"/>
    </xf>
    <xf numFmtId="0" fontId="50" fillId="0" borderId="0" xfId="154" applyFont="1" applyBorder="1" applyAlignment="1">
      <alignment horizontal="centerContinuous"/>
    </xf>
    <xf numFmtId="0" fontId="51" fillId="0" borderId="0" xfId="162" quotePrefix="1" applyFont="1" applyAlignment="1">
      <alignment horizontal="left"/>
    </xf>
    <xf numFmtId="192" fontId="50" fillId="0" borderId="0" xfId="160" applyNumberFormat="1" applyFont="1" applyBorder="1" applyAlignment="1">
      <alignment horizontal="right"/>
    </xf>
    <xf numFmtId="188" fontId="43" fillId="0" borderId="0" xfId="160" applyFont="1" applyAlignment="1"/>
    <xf numFmtId="188" fontId="46" fillId="0" borderId="0" xfId="160" applyFont="1" applyBorder="1" applyAlignment="1" applyProtection="1">
      <alignment horizontal="center"/>
    </xf>
    <xf numFmtId="188" fontId="56" fillId="0" borderId="0" xfId="160" applyFont="1" applyFill="1" applyAlignment="1" applyProtection="1">
      <alignment horizontal="center"/>
    </xf>
    <xf numFmtId="188" fontId="56" fillId="0" borderId="0" xfId="160" applyFont="1" applyFill="1" applyBorder="1" applyAlignment="1" applyProtection="1">
      <alignment horizontal="center"/>
    </xf>
    <xf numFmtId="188" fontId="56" fillId="0" borderId="0" xfId="160" applyFont="1" applyFill="1" applyAlignment="1" applyProtection="1">
      <alignment horizontal="center"/>
    </xf>
    <xf numFmtId="188" fontId="57" fillId="0" borderId="0" xfId="160" applyFont="1" applyFill="1" applyAlignment="1">
      <alignment horizontal="center"/>
    </xf>
    <xf numFmtId="0" fontId="44" fillId="0" borderId="43" xfId="154" applyFont="1" applyFill="1" applyBorder="1" applyAlignment="1">
      <alignment vertical="center" wrapText="1"/>
    </xf>
    <xf numFmtId="188" fontId="43" fillId="0" borderId="43" xfId="160" applyBorder="1" applyAlignment="1">
      <alignment vertical="center" wrapText="1"/>
    </xf>
    <xf numFmtId="188" fontId="43" fillId="0" borderId="42" xfId="160" applyBorder="1" applyAlignment="1">
      <alignment vertical="center" wrapText="1"/>
    </xf>
    <xf numFmtId="0" fontId="43" fillId="0" borderId="0" xfId="163" applyNumberFormat="1" applyFont="1" applyFill="1" applyAlignment="1">
      <alignment vertical="center"/>
    </xf>
    <xf numFmtId="0" fontId="44" fillId="0" borderId="0" xfId="163" applyNumberFormat="1" applyFont="1" applyFill="1" applyAlignment="1">
      <alignment vertical="center"/>
    </xf>
    <xf numFmtId="0" fontId="43" fillId="0" borderId="0" xfId="164" applyFont="1" applyAlignment="1">
      <alignment vertical="top"/>
    </xf>
    <xf numFmtId="0" fontId="43" fillId="0" borderId="0" xfId="164" quotePrefix="1" applyFont="1" applyAlignment="1">
      <alignment horizontal="center" vertical="top"/>
    </xf>
    <xf numFmtId="0" fontId="44" fillId="0" borderId="0" xfId="164" applyFont="1" applyAlignment="1">
      <alignment horizontal="left"/>
    </xf>
    <xf numFmtId="0" fontId="43" fillId="0" borderId="0" xfId="164" quotePrefix="1" applyFont="1" applyAlignment="1">
      <alignment horizontal="left"/>
    </xf>
    <xf numFmtId="198" fontId="43" fillId="0" borderId="19" xfId="163" applyNumberFormat="1" applyFont="1" applyFill="1" applyBorder="1" applyAlignment="1" applyProtection="1">
      <alignment horizontal="center" vertical="center"/>
    </xf>
    <xf numFmtId="198" fontId="43" fillId="0" borderId="49" xfId="163" applyNumberFormat="1" applyFont="1" applyFill="1" applyBorder="1" applyAlignment="1">
      <alignment horizontal="center" vertical="center"/>
    </xf>
    <xf numFmtId="198" fontId="43" fillId="0" borderId="12" xfId="163" applyNumberFormat="1" applyFont="1" applyFill="1" applyBorder="1" applyAlignment="1" applyProtection="1">
      <alignment horizontal="center" vertical="center"/>
    </xf>
    <xf numFmtId="198" fontId="43" fillId="0" borderId="50" xfId="163" applyNumberFormat="1" applyFont="1" applyFill="1" applyBorder="1" applyAlignment="1">
      <alignment horizontal="center" vertical="center"/>
    </xf>
    <xf numFmtId="172" fontId="43" fillId="0" borderId="19" xfId="165" quotePrefix="1" applyFont="1" applyBorder="1">
      <alignment horizontal="left"/>
    </xf>
    <xf numFmtId="198" fontId="60" fillId="0" borderId="28" xfId="163" applyNumberFormat="1" applyFont="1" applyFill="1" applyBorder="1" applyAlignment="1">
      <alignment horizontal="center" vertical="center"/>
    </xf>
    <xf numFmtId="198" fontId="60" fillId="0" borderId="51" xfId="163" applyNumberFormat="1" applyFont="1" applyFill="1" applyBorder="1" applyAlignment="1">
      <alignment horizontal="center" vertical="center"/>
    </xf>
    <xf numFmtId="198" fontId="60" fillId="0" borderId="0" xfId="163" applyNumberFormat="1" applyFont="1" applyFill="1" applyBorder="1" applyAlignment="1">
      <alignment horizontal="center" vertical="center"/>
    </xf>
    <xf numFmtId="198" fontId="60" fillId="0" borderId="52" xfId="163" applyNumberFormat="1" applyFont="1" applyFill="1" applyBorder="1" applyAlignment="1">
      <alignment horizontal="center" vertical="center"/>
    </xf>
    <xf numFmtId="172" fontId="60" fillId="0" borderId="28" xfId="165" quotePrefix="1" applyFont="1" applyBorder="1">
      <alignment horizontal="left"/>
    </xf>
    <xf numFmtId="173" fontId="60" fillId="0" borderId="31" xfId="158" applyFont="1" applyBorder="1"/>
    <xf numFmtId="198" fontId="60" fillId="0" borderId="28" xfId="163" applyNumberFormat="1" applyFont="1" applyFill="1" applyBorder="1" applyAlignment="1" applyProtection="1">
      <alignment horizontal="center" vertical="center"/>
    </xf>
    <xf numFmtId="198" fontId="60" fillId="0" borderId="0" xfId="163" applyNumberFormat="1" applyFont="1" applyFill="1" applyBorder="1" applyAlignment="1" applyProtection="1">
      <alignment horizontal="center" vertical="center"/>
    </xf>
    <xf numFmtId="199" fontId="48" fillId="0" borderId="0" xfId="163" applyNumberFormat="1" applyFont="1" applyFill="1" applyAlignment="1">
      <alignment vertical="center"/>
    </xf>
    <xf numFmtId="0" fontId="48" fillId="0" borderId="0" xfId="163" applyNumberFormat="1" applyFont="1" applyFill="1" applyAlignment="1">
      <alignment vertical="center"/>
    </xf>
    <xf numFmtId="198" fontId="61" fillId="0" borderId="28" xfId="163" applyNumberFormat="1" applyFont="1" applyFill="1" applyBorder="1" applyAlignment="1" applyProtection="1">
      <alignment horizontal="center" vertical="center"/>
    </xf>
    <xf numFmtId="198" fontId="61" fillId="0" borderId="51" xfId="163" applyNumberFormat="1" applyFont="1" applyFill="1" applyBorder="1" applyAlignment="1">
      <alignment horizontal="center" vertical="center"/>
    </xf>
    <xf numFmtId="198" fontId="61" fillId="0" borderId="0" xfId="163" applyNumberFormat="1" applyFont="1" applyFill="1" applyBorder="1" applyAlignment="1" applyProtection="1">
      <alignment horizontal="center" vertical="center"/>
    </xf>
    <xf numFmtId="198" fontId="61" fillId="0" borderId="52" xfId="163" applyNumberFormat="1" applyFont="1" applyFill="1" applyBorder="1" applyAlignment="1">
      <alignment horizontal="center" vertical="center"/>
    </xf>
    <xf numFmtId="198" fontId="61" fillId="0" borderId="28" xfId="163" applyNumberFormat="1" applyFont="1" applyFill="1" applyBorder="1" applyAlignment="1">
      <alignment horizontal="center" vertical="center"/>
    </xf>
    <xf numFmtId="0" fontId="60" fillId="0" borderId="28" xfId="163" applyFont="1" applyFill="1" applyBorder="1" applyAlignment="1">
      <alignment horizontal="center" vertical="center"/>
    </xf>
    <xf numFmtId="184" fontId="61" fillId="0" borderId="31" xfId="159" applyFont="1" applyBorder="1"/>
    <xf numFmtId="199" fontId="43" fillId="0" borderId="0" xfId="163" applyNumberFormat="1" applyFont="1" applyFill="1" applyAlignment="1">
      <alignment vertical="center"/>
    </xf>
    <xf numFmtId="198" fontId="43" fillId="0" borderId="28" xfId="163" applyNumberFormat="1" applyFont="1" applyFill="1" applyBorder="1" applyAlignment="1">
      <alignment horizontal="center" vertical="center"/>
    </xf>
    <xf numFmtId="198" fontId="43" fillId="0" borderId="51" xfId="163" applyNumberFormat="1" applyFont="1" applyFill="1" applyBorder="1" applyAlignment="1">
      <alignment horizontal="center" vertical="center"/>
    </xf>
    <xf numFmtId="198" fontId="43" fillId="0" borderId="0" xfId="163" applyNumberFormat="1" applyFont="1" applyFill="1" applyBorder="1" applyAlignment="1">
      <alignment horizontal="center" vertical="center"/>
    </xf>
    <xf numFmtId="198" fontId="43" fillId="0" borderId="52" xfId="163" applyNumberFormat="1" applyFont="1" applyFill="1" applyBorder="1" applyAlignment="1">
      <alignment horizontal="center" vertical="center"/>
    </xf>
    <xf numFmtId="0" fontId="43" fillId="0" borderId="28" xfId="163" applyFont="1" applyFill="1" applyBorder="1" applyAlignment="1">
      <alignment horizontal="center" vertical="center"/>
    </xf>
    <xf numFmtId="0" fontId="43" fillId="0" borderId="31" xfId="164" applyFont="1" applyBorder="1" applyAlignment="1">
      <alignment horizontal="left" vertical="center"/>
    </xf>
    <xf numFmtId="0" fontId="43" fillId="0" borderId="0" xfId="163" applyNumberFormat="1" applyFont="1" applyFill="1" applyAlignment="1">
      <alignment vertical="top"/>
    </xf>
    <xf numFmtId="0" fontId="43" fillId="0" borderId="0" xfId="163" applyNumberFormat="1" applyFont="1" applyFill="1" applyBorder="1" applyAlignment="1">
      <alignment horizontal="center" vertical="top"/>
    </xf>
    <xf numFmtId="0" fontId="43" fillId="0" borderId="19" xfId="163" applyNumberFormat="1" applyFont="1" applyFill="1" applyBorder="1" applyAlignment="1">
      <alignment horizontal="center" vertical="top"/>
    </xf>
    <xf numFmtId="0" fontId="43" fillId="0" borderId="49" xfId="163" applyNumberFormat="1" applyFont="1" applyFill="1" applyBorder="1" applyAlignment="1">
      <alignment horizontal="center" vertical="top"/>
    </xf>
    <xf numFmtId="0" fontId="43" fillId="0" borderId="12" xfId="163" applyNumberFormat="1" applyFont="1" applyFill="1" applyBorder="1" applyAlignment="1">
      <alignment horizontal="center" vertical="top"/>
    </xf>
    <xf numFmtId="0" fontId="43" fillId="0" borderId="50" xfId="163" applyNumberFormat="1" applyFont="1" applyFill="1" applyBorder="1" applyAlignment="1">
      <alignment horizontal="center" vertical="top"/>
    </xf>
    <xf numFmtId="0" fontId="43" fillId="0" borderId="19" xfId="164" applyFont="1" applyBorder="1" applyAlignment="1">
      <alignment horizontal="center" vertical="top"/>
    </xf>
    <xf numFmtId="0" fontId="43" fillId="0" borderId="27" xfId="164" applyFont="1" applyBorder="1" applyAlignment="1">
      <alignment horizontal="left" vertical="top"/>
    </xf>
    <xf numFmtId="0" fontId="43" fillId="0" borderId="28" xfId="163" applyNumberFormat="1" applyFont="1" applyFill="1" applyBorder="1" applyAlignment="1">
      <alignment horizontal="center" vertical="top"/>
    </xf>
    <xf numFmtId="0" fontId="43" fillId="0" borderId="51" xfId="163" applyNumberFormat="1" applyFont="1" applyFill="1" applyBorder="1" applyAlignment="1">
      <alignment horizontal="center" vertical="top"/>
    </xf>
    <xf numFmtId="0" fontId="43" fillId="0" borderId="52" xfId="163" applyNumberFormat="1" applyFont="1" applyFill="1" applyBorder="1" applyAlignment="1">
      <alignment horizontal="center" vertical="top"/>
    </xf>
    <xf numFmtId="0" fontId="43" fillId="0" borderId="28" xfId="163" applyNumberFormat="1" applyFont="1" applyFill="1" applyBorder="1" applyAlignment="1">
      <alignment horizontal="center"/>
    </xf>
    <xf numFmtId="0" fontId="43" fillId="0" borderId="31" xfId="164" applyFont="1" applyBorder="1" applyAlignment="1">
      <alignment horizontal="left"/>
    </xf>
    <xf numFmtId="0" fontId="44" fillId="0" borderId="36" xfId="164" applyFont="1" applyBorder="1" applyAlignment="1">
      <alignment horizontal="center" vertical="center" wrapText="1"/>
    </xf>
    <xf numFmtId="0" fontId="44" fillId="0" borderId="53" xfId="164" applyFont="1" applyBorder="1" applyAlignment="1">
      <alignment horizontal="center" vertical="center" wrapText="1"/>
    </xf>
    <xf numFmtId="0" fontId="44" fillId="0" borderId="39" xfId="164" applyFont="1" applyBorder="1" applyAlignment="1">
      <alignment horizontal="center" vertical="center" wrapText="1"/>
    </xf>
    <xf numFmtId="0" fontId="44" fillId="0" borderId="54" xfId="164" applyFont="1" applyBorder="1" applyAlignment="1">
      <alignment horizontal="center" vertical="center" wrapText="1"/>
    </xf>
    <xf numFmtId="0" fontId="43" fillId="0" borderId="28" xfId="163" applyNumberFormat="1" applyFont="1" applyFill="1" applyBorder="1" applyAlignment="1">
      <alignment horizontal="center" vertical="center"/>
    </xf>
    <xf numFmtId="0" fontId="43" fillId="0" borderId="31" xfId="163" applyNumberFormat="1" applyFont="1" applyFill="1" applyBorder="1" applyAlignment="1">
      <alignment horizontal="center" vertical="center"/>
    </xf>
    <xf numFmtId="0" fontId="43" fillId="0" borderId="28" xfId="164" applyFont="1" applyBorder="1" applyAlignment="1">
      <alignment horizontal="center" wrapText="1"/>
    </xf>
    <xf numFmtId="0" fontId="43" fillId="0" borderId="29" xfId="164" applyFont="1" applyBorder="1" applyAlignment="1">
      <alignment horizontal="center" wrapText="1"/>
    </xf>
    <xf numFmtId="0" fontId="43" fillId="0" borderId="0" xfId="164" applyFont="1" applyBorder="1" applyAlignment="1">
      <alignment horizontal="center" wrapText="1"/>
    </xf>
    <xf numFmtId="0" fontId="43" fillId="0" borderId="31" xfId="164" applyFont="1" applyBorder="1" applyAlignment="1">
      <alignment horizontal="center" wrapText="1"/>
    </xf>
    <xf numFmtId="0" fontId="43" fillId="0" borderId="36" xfId="163" applyFont="1" applyFill="1" applyBorder="1" applyAlignment="1">
      <alignment horizontal="center" vertical="center"/>
    </xf>
    <xf numFmtId="0" fontId="44" fillId="0" borderId="37" xfId="163" applyFont="1" applyFill="1" applyBorder="1" applyAlignment="1">
      <alignment horizontal="center" vertical="center"/>
    </xf>
    <xf numFmtId="0" fontId="43" fillId="0" borderId="39" xfId="163" applyFont="1" applyFill="1" applyBorder="1" applyAlignment="1">
      <alignment horizontal="center" vertical="center"/>
    </xf>
    <xf numFmtId="0" fontId="44" fillId="0" borderId="44" xfId="163" applyFont="1" applyFill="1" applyBorder="1" applyAlignment="1">
      <alignment horizontal="center" vertical="center"/>
    </xf>
    <xf numFmtId="0" fontId="44" fillId="0" borderId="39" xfId="163" applyNumberFormat="1" applyFont="1" applyFill="1" applyBorder="1" applyAlignment="1">
      <alignment horizontal="center" vertical="center"/>
    </xf>
    <xf numFmtId="0" fontId="43" fillId="0" borderId="36" xfId="163" applyNumberFormat="1" applyFont="1" applyFill="1" applyBorder="1" applyAlignment="1">
      <alignment horizontal="center" vertical="center"/>
    </xf>
    <xf numFmtId="0" fontId="43" fillId="0" borderId="44" xfId="163" applyNumberFormat="1" applyFont="1" applyFill="1" applyBorder="1" applyAlignment="1">
      <alignment horizontal="center" vertical="center"/>
    </xf>
    <xf numFmtId="0" fontId="43" fillId="0" borderId="0" xfId="163" applyNumberFormat="1" applyFont="1" applyFill="1" applyBorder="1" applyAlignment="1">
      <alignment horizontal="center" vertical="center"/>
    </xf>
    <xf numFmtId="198" fontId="43" fillId="0" borderId="50" xfId="163" applyNumberFormat="1" applyFont="1" applyFill="1" applyBorder="1" applyAlignment="1" applyProtection="1">
      <alignment horizontal="center" vertical="center"/>
    </xf>
    <xf numFmtId="172" fontId="43" fillId="0" borderId="19" xfId="165" applyFont="1" applyBorder="1" applyAlignment="1">
      <alignment horizontal="left" vertical="center"/>
    </xf>
    <xf numFmtId="0" fontId="48" fillId="0" borderId="0" xfId="163" applyNumberFormat="1" applyFont="1" applyFill="1" applyBorder="1" applyAlignment="1">
      <alignment horizontal="center" vertical="center"/>
    </xf>
    <xf numFmtId="172" fontId="60" fillId="0" borderId="28" xfId="165" applyFont="1" applyBorder="1" applyAlignment="1">
      <alignment horizontal="left" vertical="center"/>
    </xf>
    <xf numFmtId="0" fontId="48" fillId="0" borderId="0" xfId="163" applyNumberFormat="1" applyFont="1" applyFill="1" applyBorder="1" applyAlignment="1">
      <alignment vertical="center"/>
    </xf>
    <xf numFmtId="199" fontId="61" fillId="0" borderId="0" xfId="163" applyNumberFormat="1" applyFont="1" applyFill="1" applyBorder="1" applyAlignment="1">
      <alignment horizontal="center" vertical="center"/>
    </xf>
    <xf numFmtId="0" fontId="60" fillId="0" borderId="0" xfId="163" applyNumberFormat="1" applyFont="1" applyFill="1" applyBorder="1" applyAlignment="1">
      <alignment horizontal="center" vertical="center"/>
    </xf>
    <xf numFmtId="0" fontId="60" fillId="0" borderId="31" xfId="164" applyFont="1" applyBorder="1" applyAlignment="1">
      <alignment horizontal="left" vertical="center"/>
    </xf>
    <xf numFmtId="0" fontId="43" fillId="0" borderId="0" xfId="163" applyNumberFormat="1" applyFont="1" applyFill="1" applyBorder="1" applyAlignment="1">
      <alignment horizontal="center"/>
    </xf>
    <xf numFmtId="0" fontId="43" fillId="0" borderId="0" xfId="163" applyNumberFormat="1" applyFont="1" applyFill="1" applyAlignment="1">
      <alignment horizontal="center" vertical="center"/>
    </xf>
    <xf numFmtId="0" fontId="43" fillId="0" borderId="0" xfId="163" applyNumberFormat="1" applyFont="1" applyFill="1" applyBorder="1" applyAlignment="1">
      <alignment horizontal="center" vertical="center"/>
    </xf>
    <xf numFmtId="0" fontId="50" fillId="0" borderId="0" xfId="163" applyNumberFormat="1" applyFont="1" applyFill="1" applyAlignment="1">
      <alignment vertical="center"/>
    </xf>
    <xf numFmtId="192" fontId="50" fillId="0" borderId="0" xfId="164" applyNumberFormat="1" applyFont="1"/>
    <xf numFmtId="0" fontId="51" fillId="0" borderId="0" xfId="163" applyNumberFormat="1" applyFont="1" applyFill="1" applyAlignment="1">
      <alignment vertical="center"/>
    </xf>
    <xf numFmtId="0" fontId="51" fillId="0" borderId="0" xfId="161" quotePrefix="1" applyFont="1" applyAlignment="1">
      <alignment horizontal="left"/>
    </xf>
    <xf numFmtId="0" fontId="53" fillId="0" borderId="0" xfId="162" applyFont="1" applyAlignment="1">
      <alignment horizontal="left" vertical="center"/>
    </xf>
    <xf numFmtId="0" fontId="51" fillId="0" borderId="0" xfId="162" applyFont="1" applyAlignment="1">
      <alignment horizontal="left" vertical="center"/>
    </xf>
    <xf numFmtId="0" fontId="51" fillId="0" borderId="0" xfId="162" quotePrefix="1" applyFont="1" applyAlignment="1">
      <alignment horizontal="left"/>
    </xf>
    <xf numFmtId="0" fontId="53" fillId="0" borderId="0" xfId="162" applyFont="1" applyAlignment="1">
      <alignment horizontal="left"/>
    </xf>
    <xf numFmtId="0" fontId="43" fillId="0" borderId="0" xfId="164" applyFont="1"/>
    <xf numFmtId="0" fontId="56" fillId="0" borderId="0" xfId="164" applyFont="1" applyAlignment="1">
      <alignment horizontal="center"/>
    </xf>
    <xf numFmtId="0" fontId="57" fillId="0" borderId="0" xfId="164" applyFont="1" applyAlignment="1">
      <alignment horizontal="center"/>
    </xf>
    <xf numFmtId="0" fontId="44" fillId="0" borderId="48" xfId="154" applyFont="1" applyBorder="1" applyAlignment="1">
      <alignment vertical="center" wrapText="1"/>
    </xf>
    <xf numFmtId="0" fontId="44" fillId="0" borderId="47" xfId="154" applyFont="1" applyBorder="1" applyAlignment="1">
      <alignment vertical="center" wrapText="1"/>
    </xf>
    <xf numFmtId="0" fontId="44" fillId="0" borderId="43" xfId="154" applyFont="1" applyBorder="1" applyAlignment="1">
      <alignment vertical="center" wrapText="1"/>
    </xf>
    <xf numFmtId="0" fontId="0" fillId="0" borderId="29" xfId="154" applyFont="1" applyBorder="1" applyAlignment="1">
      <alignment horizontal="center" wrapText="1"/>
    </xf>
    <xf numFmtId="0" fontId="43" fillId="0" borderId="26" xfId="154" applyFont="1" applyBorder="1" applyAlignment="1">
      <alignment horizontal="center" vertical="center" wrapText="1"/>
    </xf>
  </cellXfs>
  <cellStyles count="166">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Body: normal cell" xfId="27" xr:uid="{00000000-0005-0000-0000-000019000000}"/>
    <cellStyle name="Body: normal cell 2" xfId="28" xr:uid="{00000000-0005-0000-0000-00001A000000}"/>
    <cellStyle name="Calculation 2" xfId="29" xr:uid="{00000000-0005-0000-0000-00001B000000}"/>
    <cellStyle name="Check Cell 2" xfId="30" xr:uid="{00000000-0005-0000-0000-00001C000000}"/>
    <cellStyle name="Column heading" xfId="31" xr:uid="{00000000-0005-0000-0000-00001D000000}"/>
    <cellStyle name="Comma 2" xfId="32" xr:uid="{00000000-0005-0000-0000-00001E000000}"/>
    <cellStyle name="Comma 2 2" xfId="33" xr:uid="{00000000-0005-0000-0000-00001F000000}"/>
    <cellStyle name="Comma 3" xfId="34" xr:uid="{00000000-0005-0000-0000-000020000000}"/>
    <cellStyle name="Comma 4" xfId="35" xr:uid="{00000000-0005-0000-0000-000021000000}"/>
    <cellStyle name="Comma 5" xfId="36" xr:uid="{00000000-0005-0000-0000-000022000000}"/>
    <cellStyle name="Comma 6" xfId="37" xr:uid="{00000000-0005-0000-0000-000023000000}"/>
    <cellStyle name="Comma 7" xfId="38" xr:uid="{00000000-0005-0000-0000-000024000000}"/>
    <cellStyle name="Comma 8" xfId="39" xr:uid="{00000000-0005-0000-0000-000025000000}"/>
    <cellStyle name="Corner heading" xfId="40" xr:uid="{00000000-0005-0000-0000-000026000000}"/>
    <cellStyle name="Currency 2" xfId="41" xr:uid="{00000000-0005-0000-0000-000027000000}"/>
    <cellStyle name="Currency 3" xfId="42" xr:uid="{00000000-0005-0000-0000-000028000000}"/>
    <cellStyle name="Currency 3 2" xfId="43" xr:uid="{00000000-0005-0000-0000-000029000000}"/>
    <cellStyle name="Data" xfId="44" xr:uid="{00000000-0005-0000-0000-00002A000000}"/>
    <cellStyle name="Data 2" xfId="45" xr:uid="{00000000-0005-0000-0000-00002B000000}"/>
    <cellStyle name="Data no deci" xfId="46" xr:uid="{00000000-0005-0000-0000-00002C000000}"/>
    <cellStyle name="Data Superscript" xfId="47" xr:uid="{00000000-0005-0000-0000-00002D000000}"/>
    <cellStyle name="Data_1-1A-Regular" xfId="48" xr:uid="{00000000-0005-0000-0000-00002E000000}"/>
    <cellStyle name="Explanatory Text 2" xfId="49" xr:uid="{00000000-0005-0000-0000-00002F000000}"/>
    <cellStyle name="F7.-*_T1.2" xfId="156" xr:uid="{8BBB9151-27E1-424A-87A3-6B9CEFB8C358}"/>
    <cellStyle name="F7.-_T1.2" xfId="155" xr:uid="{B60AA094-0426-4272-A201-5956EE76550B}"/>
    <cellStyle name="Font: Calibri, 9pt regular" xfId="50" xr:uid="{00000000-0005-0000-0000-000030000000}"/>
    <cellStyle name="Font: Calibri, 9pt regular 2" xfId="51" xr:uid="{00000000-0005-0000-0000-000031000000}"/>
    <cellStyle name="Footnotes: top row" xfId="52" xr:uid="{00000000-0005-0000-0000-000032000000}"/>
    <cellStyle name="Footnotes: top row 2" xfId="53" xr:uid="{00000000-0005-0000-0000-000033000000}"/>
    <cellStyle name="Good 2" xfId="54" xr:uid="{00000000-0005-0000-0000-000034000000}"/>
    <cellStyle name="Header: bottom row" xfId="55" xr:uid="{00000000-0005-0000-0000-000035000000}"/>
    <cellStyle name="Header: bottom row 2" xfId="56" xr:uid="{00000000-0005-0000-0000-000036000000}"/>
    <cellStyle name="Heading 1 2" xfId="57" xr:uid="{00000000-0005-0000-0000-000037000000}"/>
    <cellStyle name="Heading 2 2" xfId="58" xr:uid="{00000000-0005-0000-0000-000038000000}"/>
    <cellStyle name="Heading 3 2" xfId="59" xr:uid="{00000000-0005-0000-0000-000039000000}"/>
    <cellStyle name="Heading 4 2" xfId="60" xr:uid="{00000000-0005-0000-0000-00003A000000}"/>
    <cellStyle name="Hed Side" xfId="61" xr:uid="{00000000-0005-0000-0000-00003B000000}"/>
    <cellStyle name="Hed Side 2" xfId="62" xr:uid="{00000000-0005-0000-0000-00003C000000}"/>
    <cellStyle name="Hed Side bold" xfId="63" xr:uid="{00000000-0005-0000-0000-00003D000000}"/>
    <cellStyle name="Hed Side Indent" xfId="64" xr:uid="{00000000-0005-0000-0000-00003E000000}"/>
    <cellStyle name="Hed Side Regular" xfId="65" xr:uid="{00000000-0005-0000-0000-00003F000000}"/>
    <cellStyle name="Hed Side_1-1A-Regular" xfId="66" xr:uid="{00000000-0005-0000-0000-000040000000}"/>
    <cellStyle name="Hed Top" xfId="67" xr:uid="{00000000-0005-0000-0000-000041000000}"/>
    <cellStyle name="Hed Top - SECTION" xfId="68" xr:uid="{00000000-0005-0000-0000-000042000000}"/>
    <cellStyle name="Hed Top_3-new4" xfId="69" xr:uid="{00000000-0005-0000-0000-000043000000}"/>
    <cellStyle name="Hyperlink" xfId="1" builtinId="8"/>
    <cellStyle name="Hyperlink 2" xfId="70" xr:uid="{00000000-0005-0000-0000-000044000000}"/>
    <cellStyle name="Input 2" xfId="71" xr:uid="{00000000-0005-0000-0000-000045000000}"/>
    <cellStyle name="Linked Cell 2" xfId="72" xr:uid="{00000000-0005-0000-0000-000046000000}"/>
    <cellStyle name="MM" xfId="165" xr:uid="{CA79A4EE-BE74-48C8-B07A-DAADE8668B44}"/>
    <cellStyle name="MM_T1.2" xfId="157" xr:uid="{11243886-37F7-477E-B2BF-27DCB2351F6C}"/>
    <cellStyle name="Neutral 2" xfId="73" xr:uid="{00000000-0005-0000-0000-000047000000}"/>
    <cellStyle name="Normal" xfId="0" builtinId="0"/>
    <cellStyle name="Normal 10" xfId="74" xr:uid="{00000000-0005-0000-0000-000048000000}"/>
    <cellStyle name="Normal 11" xfId="75" xr:uid="{00000000-0005-0000-0000-000049000000}"/>
    <cellStyle name="Normal 12" xfId="160" xr:uid="{8A9C997A-0C5F-44AB-A4AA-8695344DACD4}"/>
    <cellStyle name="Normal 13" xfId="164" xr:uid="{3788764E-139D-41F2-9E53-10F9C2DAE018}"/>
    <cellStyle name="Normal 2" xfId="76" xr:uid="{00000000-0005-0000-0000-00004A000000}"/>
    <cellStyle name="Normal 2 2" xfId="77" xr:uid="{00000000-0005-0000-0000-00004B000000}"/>
    <cellStyle name="Normal 2 3" xfId="78" xr:uid="{00000000-0005-0000-0000-00004C000000}"/>
    <cellStyle name="Normal 3" xfId="79" xr:uid="{00000000-0005-0000-0000-00004D000000}"/>
    <cellStyle name="Normal 3 2" xfId="80" xr:uid="{00000000-0005-0000-0000-00004E000000}"/>
    <cellStyle name="Normal 3 2 2" xfId="81" xr:uid="{00000000-0005-0000-0000-00004F000000}"/>
    <cellStyle name="Normal 3 2 2 2" xfId="82" xr:uid="{00000000-0005-0000-0000-000050000000}"/>
    <cellStyle name="Normal 3 2 3" xfId="83" xr:uid="{00000000-0005-0000-0000-000051000000}"/>
    <cellStyle name="Normal 3 3" xfId="84" xr:uid="{00000000-0005-0000-0000-000052000000}"/>
    <cellStyle name="Normal 3 3 2" xfId="85" xr:uid="{00000000-0005-0000-0000-000053000000}"/>
    <cellStyle name="Normal 3 3 2 2" xfId="86" xr:uid="{00000000-0005-0000-0000-000054000000}"/>
    <cellStyle name="Normal 3 3 3" xfId="87" xr:uid="{00000000-0005-0000-0000-000055000000}"/>
    <cellStyle name="Normal 3 4" xfId="88" xr:uid="{00000000-0005-0000-0000-000056000000}"/>
    <cellStyle name="Normal 3 4 2" xfId="89" xr:uid="{00000000-0005-0000-0000-000057000000}"/>
    <cellStyle name="Normal 3 5" xfId="90" xr:uid="{00000000-0005-0000-0000-000058000000}"/>
    <cellStyle name="Normal 3 6" xfId="91" xr:uid="{00000000-0005-0000-0000-000059000000}"/>
    <cellStyle name="Normal 3 7" xfId="92" xr:uid="{00000000-0005-0000-0000-00005A000000}"/>
    <cellStyle name="Normal 4" xfId="93" xr:uid="{00000000-0005-0000-0000-00005B000000}"/>
    <cellStyle name="Normal 4 2" xfId="94" xr:uid="{00000000-0005-0000-0000-00005C000000}"/>
    <cellStyle name="Normal 4 2 2" xfId="95" xr:uid="{00000000-0005-0000-0000-00005D000000}"/>
    <cellStyle name="Normal 4 2 2 2" xfId="96" xr:uid="{00000000-0005-0000-0000-00005E000000}"/>
    <cellStyle name="Normal 4 2 3" xfId="97" xr:uid="{00000000-0005-0000-0000-00005F000000}"/>
    <cellStyle name="Normal 4 3" xfId="98" xr:uid="{00000000-0005-0000-0000-000060000000}"/>
    <cellStyle name="Normal 4 3 2" xfId="99" xr:uid="{00000000-0005-0000-0000-000061000000}"/>
    <cellStyle name="Normal 4 3 2 2" xfId="100" xr:uid="{00000000-0005-0000-0000-000062000000}"/>
    <cellStyle name="Normal 4 3 3" xfId="101" xr:uid="{00000000-0005-0000-0000-000063000000}"/>
    <cellStyle name="Normal 4 4" xfId="102" xr:uid="{00000000-0005-0000-0000-000064000000}"/>
    <cellStyle name="Normal 4 4 2" xfId="103" xr:uid="{00000000-0005-0000-0000-000065000000}"/>
    <cellStyle name="Normal 4 5" xfId="104" xr:uid="{00000000-0005-0000-0000-000066000000}"/>
    <cellStyle name="Normal 4 6" xfId="105" xr:uid="{00000000-0005-0000-0000-000067000000}"/>
    <cellStyle name="Normal 4 7" xfId="106" xr:uid="{00000000-0005-0000-0000-000068000000}"/>
    <cellStyle name="Normal 5" xfId="107" xr:uid="{00000000-0005-0000-0000-000069000000}"/>
    <cellStyle name="Normal 5 2" xfId="108" xr:uid="{00000000-0005-0000-0000-00006A000000}"/>
    <cellStyle name="Normal 5 3" xfId="109" xr:uid="{00000000-0005-0000-0000-00006B000000}"/>
    <cellStyle name="Normal 6" xfId="110" xr:uid="{00000000-0005-0000-0000-00006C000000}"/>
    <cellStyle name="Normal 6 2" xfId="111" xr:uid="{00000000-0005-0000-0000-00006D000000}"/>
    <cellStyle name="Normal 7" xfId="112" xr:uid="{00000000-0005-0000-0000-00006E000000}"/>
    <cellStyle name="Normal 7 2" xfId="113" xr:uid="{00000000-0005-0000-0000-00006F000000}"/>
    <cellStyle name="Normal 8" xfId="114" xr:uid="{00000000-0005-0000-0000-000070000000}"/>
    <cellStyle name="Normal 9" xfId="115" xr:uid="{00000000-0005-0000-0000-000071000000}"/>
    <cellStyle name="Note 2" xfId="116" xr:uid="{00000000-0005-0000-0000-000072000000}"/>
    <cellStyle name="Note 2 2" xfId="117" xr:uid="{00000000-0005-0000-0000-000073000000}"/>
    <cellStyle name="Output 2" xfId="118" xr:uid="{00000000-0005-0000-0000-000074000000}"/>
    <cellStyle name="Parent row" xfId="119" xr:uid="{00000000-0005-0000-0000-000075000000}"/>
    <cellStyle name="Parent row 2" xfId="120" xr:uid="{00000000-0005-0000-0000-000076000000}"/>
    <cellStyle name="Percent 2" xfId="121" xr:uid="{00000000-0005-0000-0000-000077000000}"/>
    <cellStyle name="Percent 2 2" xfId="122" xr:uid="{00000000-0005-0000-0000-000078000000}"/>
    <cellStyle name="Percent 3" xfId="123" xr:uid="{00000000-0005-0000-0000-000079000000}"/>
    <cellStyle name="Percent 3 2" xfId="124" xr:uid="{00000000-0005-0000-0000-00007A000000}"/>
    <cellStyle name="Percent 4" xfId="125" xr:uid="{00000000-0005-0000-0000-00007B000000}"/>
    <cellStyle name="Reference" xfId="126" xr:uid="{00000000-0005-0000-0000-00007C000000}"/>
    <cellStyle name="Row heading" xfId="127" xr:uid="{00000000-0005-0000-0000-00007D000000}"/>
    <cellStyle name="Source Hed" xfId="128" xr:uid="{00000000-0005-0000-0000-00007E000000}"/>
    <cellStyle name="Source Letter" xfId="129" xr:uid="{00000000-0005-0000-0000-00007F000000}"/>
    <cellStyle name="Source Superscript" xfId="130" xr:uid="{00000000-0005-0000-0000-000080000000}"/>
    <cellStyle name="Source Superscript 2" xfId="131" xr:uid="{00000000-0005-0000-0000-000081000000}"/>
    <cellStyle name="Source Text" xfId="132" xr:uid="{00000000-0005-0000-0000-000082000000}"/>
    <cellStyle name="Source Text 2" xfId="133" xr:uid="{00000000-0005-0000-0000-000083000000}"/>
    <cellStyle name="State" xfId="134" xr:uid="{00000000-0005-0000-0000-000084000000}"/>
    <cellStyle name="Superscript" xfId="135" xr:uid="{00000000-0005-0000-0000-000085000000}"/>
    <cellStyle name="Table Data" xfId="136" xr:uid="{00000000-0005-0000-0000-000086000000}"/>
    <cellStyle name="Table Head Top" xfId="137" xr:uid="{00000000-0005-0000-0000-000087000000}"/>
    <cellStyle name="Table Hed Side" xfId="138" xr:uid="{00000000-0005-0000-0000-000088000000}"/>
    <cellStyle name="Table title" xfId="139" xr:uid="{00000000-0005-0000-0000-000089000000}"/>
    <cellStyle name="Table title 2" xfId="140" xr:uid="{00000000-0005-0000-0000-00008A000000}"/>
    <cellStyle name="Title 2" xfId="141" xr:uid="{00000000-0005-0000-0000-00008B000000}"/>
    <cellStyle name="Title Text" xfId="142" xr:uid="{00000000-0005-0000-0000-00008C000000}"/>
    <cellStyle name="Title Text 1" xfId="143" xr:uid="{00000000-0005-0000-0000-00008D000000}"/>
    <cellStyle name="Title Text 2" xfId="144" xr:uid="{00000000-0005-0000-0000-00008E000000}"/>
    <cellStyle name="Title.Chinese" xfId="162" xr:uid="{3A4361B8-7E43-4C09-AA35-6527A419DCF9}"/>
    <cellStyle name="Title.English" xfId="161" xr:uid="{46937EE8-BDBF-44A9-8327-A91B3E223FFC}"/>
    <cellStyle name="Title-1" xfId="145" xr:uid="{00000000-0005-0000-0000-00008F000000}"/>
    <cellStyle name="Title-2" xfId="146" xr:uid="{00000000-0005-0000-0000-000090000000}"/>
    <cellStyle name="Title-3" xfId="147" xr:uid="{00000000-0005-0000-0000-000091000000}"/>
    <cellStyle name="Total 2" xfId="148" xr:uid="{00000000-0005-0000-0000-000092000000}"/>
    <cellStyle name="Warning Text 2" xfId="149" xr:uid="{00000000-0005-0000-0000-000093000000}"/>
    <cellStyle name="Wrap" xfId="150" xr:uid="{00000000-0005-0000-0000-000094000000}"/>
    <cellStyle name="Wrap Bold" xfId="151" xr:uid="{00000000-0005-0000-0000-000095000000}"/>
    <cellStyle name="Wrap Title" xfId="152" xr:uid="{00000000-0005-0000-0000-000096000000}"/>
    <cellStyle name="Wrap_NTS99-~11" xfId="153" xr:uid="{00000000-0005-0000-0000-000097000000}"/>
    <cellStyle name="Year" xfId="159" xr:uid="{7634A2C5-378B-4FF2-AC1E-5DA19D2B99E8}"/>
    <cellStyle name="Year\" xfId="158" xr:uid="{8D7A31AE-EC58-430C-9B50-E2473C0298F3}"/>
    <cellStyle name="一般_T06-06" xfId="163" xr:uid="{27BFFFBC-9223-42BD-952F-C890B9114D63}"/>
    <cellStyle name="一般_T1.2" xfId="154" xr:uid="{0F65A0BF-3F35-4F7F-B0CC-8DCA3078C2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2</xdr:col>
      <xdr:colOff>0</xdr:colOff>
      <xdr:row>2</xdr:row>
      <xdr:rowOff>66675</xdr:rowOff>
    </xdr:to>
    <xdr:sp macro="" textlink="">
      <xdr:nvSpPr>
        <xdr:cNvPr id="2" name="文字 2">
          <a:extLst>
            <a:ext uri="{FF2B5EF4-FFF2-40B4-BE49-F238E27FC236}">
              <a16:creationId xmlns:a16="http://schemas.microsoft.com/office/drawing/2014/main" id="{DF696CA5-3985-4D9D-9E7F-EE8EA6A66996}"/>
            </a:ext>
          </a:extLst>
        </xdr:cNvPr>
        <xdr:cNvSpPr txBox="1">
          <a:spLocks noChangeArrowheads="1"/>
        </xdr:cNvSpPr>
      </xdr:nvSpPr>
      <xdr:spPr bwMode="auto">
        <a:xfrm>
          <a:off x="895350" y="161925"/>
          <a:ext cx="0" cy="22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r" rtl="0">
            <a:defRPr sz="1000"/>
          </a:pPr>
          <a:endParaRPr lang="zh-TW" altLang="en-US"/>
        </a:p>
      </xdr:txBody>
    </xdr:sp>
    <xdr:clientData/>
  </xdr:twoCellAnchor>
  <xdr:twoCellAnchor>
    <xdr:from>
      <xdr:col>2</xdr:col>
      <xdr:colOff>0</xdr:colOff>
      <xdr:row>2</xdr:row>
      <xdr:rowOff>0</xdr:rowOff>
    </xdr:from>
    <xdr:to>
      <xdr:col>2</xdr:col>
      <xdr:colOff>0</xdr:colOff>
      <xdr:row>3</xdr:row>
      <xdr:rowOff>57150</xdr:rowOff>
    </xdr:to>
    <xdr:sp macro="" textlink="">
      <xdr:nvSpPr>
        <xdr:cNvPr id="3" name="文字 4">
          <a:extLst>
            <a:ext uri="{FF2B5EF4-FFF2-40B4-BE49-F238E27FC236}">
              <a16:creationId xmlns:a16="http://schemas.microsoft.com/office/drawing/2014/main" id="{46F3873C-BAD9-4AD3-812D-D435F309EED3}"/>
            </a:ext>
          </a:extLst>
        </xdr:cNvPr>
        <xdr:cNvSpPr txBox="1">
          <a:spLocks noChangeArrowheads="1"/>
        </xdr:cNvSpPr>
      </xdr:nvSpPr>
      <xdr:spPr bwMode="auto">
        <a:xfrm>
          <a:off x="895350" y="323850"/>
          <a:ext cx="0" cy="219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altLang="zh-TW" sz="1200" b="0" i="0" u="none" strike="noStrike" baseline="0">
              <a:solidFill>
                <a:srgbClr val="000000"/>
              </a:solidFill>
              <a:latin typeface="Times New Roman"/>
              <a:cs typeface="Times New Roman"/>
            </a:rPr>
            <a:t>('000)</a:t>
          </a:r>
        </a:p>
        <a:p>
          <a:pPr algn="r" rtl="0">
            <a:defRPr sz="1000"/>
          </a:pPr>
          <a:r>
            <a:rPr lang="en-US" altLang="zh-TW" sz="1200" b="0" i="0" u="none" strike="noStrike" baseline="0">
              <a:solidFill>
                <a:srgbClr val="000000"/>
              </a:solidFill>
              <a:latin typeface="Times New Roman"/>
              <a:cs typeface="Times New Roman"/>
            </a:rPr>
            <a:t>('000)</a:t>
          </a:r>
        </a:p>
      </xdr:txBody>
    </xdr:sp>
    <xdr:clientData/>
  </xdr:twoCellAnchor>
  <xdr:twoCellAnchor>
    <xdr:from>
      <xdr:col>2</xdr:col>
      <xdr:colOff>0</xdr:colOff>
      <xdr:row>2</xdr:row>
      <xdr:rowOff>0</xdr:rowOff>
    </xdr:from>
    <xdr:to>
      <xdr:col>2</xdr:col>
      <xdr:colOff>0</xdr:colOff>
      <xdr:row>3</xdr:row>
      <xdr:rowOff>28575</xdr:rowOff>
    </xdr:to>
    <xdr:sp macro="" textlink="">
      <xdr:nvSpPr>
        <xdr:cNvPr id="4" name="文字 4">
          <a:extLst>
            <a:ext uri="{FF2B5EF4-FFF2-40B4-BE49-F238E27FC236}">
              <a16:creationId xmlns:a16="http://schemas.microsoft.com/office/drawing/2014/main" id="{5664C1A7-DEB8-4072-AD6B-07AA492DC25F}"/>
            </a:ext>
          </a:extLst>
        </xdr:cNvPr>
        <xdr:cNvSpPr txBox="1">
          <a:spLocks noChangeArrowheads="1"/>
        </xdr:cNvSpPr>
      </xdr:nvSpPr>
      <xdr:spPr bwMode="auto">
        <a:xfrm>
          <a:off x="895350" y="323850"/>
          <a:ext cx="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altLang="zh-TW" sz="1200" b="0" i="0" u="none" strike="noStrike" baseline="0">
              <a:solidFill>
                <a:srgbClr val="000000"/>
              </a:solidFill>
              <a:latin typeface="Times New Roman"/>
              <a:cs typeface="Times New Roman"/>
            </a:rPr>
            <a:t>('000)</a:t>
          </a:r>
        </a:p>
        <a:p>
          <a:pPr algn="r" rtl="0">
            <a:defRPr sz="1000"/>
          </a:pPr>
          <a:r>
            <a:rPr lang="en-US" altLang="zh-TW" sz="1200" b="0" i="0" u="none" strike="noStrike" baseline="0">
              <a:solidFill>
                <a:srgbClr val="000000"/>
              </a:solidFill>
              <a:latin typeface="Times New Roman"/>
              <a:cs typeface="Times New Roman"/>
            </a:rPr>
            <a:t>('000)</a:t>
          </a:r>
        </a:p>
      </xdr:txBody>
    </xdr:sp>
    <xdr:clientData/>
  </xdr:twoCellAnchor>
  <xdr:twoCellAnchor>
    <xdr:from>
      <xdr:col>2</xdr:col>
      <xdr:colOff>0</xdr:colOff>
      <xdr:row>1</xdr:row>
      <xdr:rowOff>0</xdr:rowOff>
    </xdr:from>
    <xdr:to>
      <xdr:col>2</xdr:col>
      <xdr:colOff>0</xdr:colOff>
      <xdr:row>1</xdr:row>
      <xdr:rowOff>0</xdr:rowOff>
    </xdr:to>
    <xdr:sp macro="" textlink="">
      <xdr:nvSpPr>
        <xdr:cNvPr id="5" name="文字 2">
          <a:extLst>
            <a:ext uri="{FF2B5EF4-FFF2-40B4-BE49-F238E27FC236}">
              <a16:creationId xmlns:a16="http://schemas.microsoft.com/office/drawing/2014/main" id="{D6845543-863B-44A5-AFD3-8D2BCE966628}"/>
            </a:ext>
          </a:extLst>
        </xdr:cNvPr>
        <xdr:cNvSpPr txBox="1">
          <a:spLocks noChangeArrowheads="1"/>
        </xdr:cNvSpPr>
      </xdr:nvSpPr>
      <xdr:spPr bwMode="auto">
        <a:xfrm>
          <a:off x="895350" y="161925"/>
          <a:ext cx="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r" rtl="0">
            <a:defRPr sz="1000"/>
          </a:pPr>
          <a:endParaRPr lang="zh-TW" altLang="en-US"/>
        </a:p>
      </xdr:txBody>
    </xdr:sp>
    <xdr:clientData/>
  </xdr:twoCellAnchor>
  <xdr:twoCellAnchor>
    <xdr:from>
      <xdr:col>2</xdr:col>
      <xdr:colOff>0</xdr:colOff>
      <xdr:row>1</xdr:row>
      <xdr:rowOff>0</xdr:rowOff>
    </xdr:from>
    <xdr:to>
      <xdr:col>2</xdr:col>
      <xdr:colOff>0</xdr:colOff>
      <xdr:row>4</xdr:row>
      <xdr:rowOff>0</xdr:rowOff>
    </xdr:to>
    <xdr:sp macro="" textlink="">
      <xdr:nvSpPr>
        <xdr:cNvPr id="6" name="文字 4">
          <a:extLst>
            <a:ext uri="{FF2B5EF4-FFF2-40B4-BE49-F238E27FC236}">
              <a16:creationId xmlns:a16="http://schemas.microsoft.com/office/drawing/2014/main" id="{22A558C6-E028-4C8E-9CB1-5CE007BD11D4}"/>
            </a:ext>
          </a:extLst>
        </xdr:cNvPr>
        <xdr:cNvSpPr txBox="1">
          <a:spLocks noChangeArrowheads="1"/>
        </xdr:cNvSpPr>
      </xdr:nvSpPr>
      <xdr:spPr bwMode="auto">
        <a:xfrm>
          <a:off x="895350" y="161925"/>
          <a:ext cx="0" cy="485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altLang="zh-TW" sz="1200" b="0" i="0" u="none" strike="noStrike" baseline="0">
              <a:solidFill>
                <a:srgbClr val="000000"/>
              </a:solidFill>
              <a:latin typeface="Times New Roman"/>
              <a:cs typeface="Times New Roman"/>
            </a:rPr>
            <a:t>('000)</a:t>
          </a:r>
        </a:p>
        <a:p>
          <a:pPr algn="r" rtl="0">
            <a:defRPr sz="1000"/>
          </a:pPr>
          <a:r>
            <a:rPr lang="en-US" altLang="zh-TW" sz="1200" b="0" i="0" u="none" strike="noStrike" baseline="0">
              <a:solidFill>
                <a:srgbClr val="000000"/>
              </a:solidFill>
              <a:latin typeface="Times New Roman"/>
              <a:cs typeface="Times New Roman"/>
            </a:rPr>
            <a:t>('000)</a:t>
          </a:r>
        </a:p>
      </xdr:txBody>
    </xdr:sp>
    <xdr:clientData/>
  </xdr:twoCellAnchor>
  <xdr:twoCellAnchor>
    <xdr:from>
      <xdr:col>2</xdr:col>
      <xdr:colOff>0</xdr:colOff>
      <xdr:row>1</xdr:row>
      <xdr:rowOff>0</xdr:rowOff>
    </xdr:from>
    <xdr:to>
      <xdr:col>2</xdr:col>
      <xdr:colOff>0</xdr:colOff>
      <xdr:row>4</xdr:row>
      <xdr:rowOff>0</xdr:rowOff>
    </xdr:to>
    <xdr:sp macro="" textlink="">
      <xdr:nvSpPr>
        <xdr:cNvPr id="7" name="文字 4">
          <a:extLst>
            <a:ext uri="{FF2B5EF4-FFF2-40B4-BE49-F238E27FC236}">
              <a16:creationId xmlns:a16="http://schemas.microsoft.com/office/drawing/2014/main" id="{EF1B0FD9-04E0-42D5-95BB-A2C6767AA45D}"/>
            </a:ext>
          </a:extLst>
        </xdr:cNvPr>
        <xdr:cNvSpPr txBox="1">
          <a:spLocks noChangeArrowheads="1"/>
        </xdr:cNvSpPr>
      </xdr:nvSpPr>
      <xdr:spPr bwMode="auto">
        <a:xfrm>
          <a:off x="895350" y="161925"/>
          <a:ext cx="0" cy="4857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altLang="zh-TW" sz="1200" b="0" i="0" u="none" strike="noStrike" baseline="0">
              <a:solidFill>
                <a:srgbClr val="000000"/>
              </a:solidFill>
              <a:latin typeface="Times New Roman"/>
              <a:cs typeface="Times New Roman"/>
            </a:rPr>
            <a:t>('000)</a:t>
          </a:r>
        </a:p>
        <a:p>
          <a:pPr algn="r" rtl="0">
            <a:defRPr sz="1000"/>
          </a:pPr>
          <a:r>
            <a:rPr lang="en-US" altLang="zh-TW" sz="1200" b="0" i="0" u="none" strike="noStrike" baseline="0">
              <a:solidFill>
                <a:srgbClr val="000000"/>
              </a:solidFill>
              <a:latin typeface="Times New Roman"/>
              <a:cs typeface="Times New Roman"/>
            </a:rPr>
            <a:t>('000)</a:t>
          </a:r>
        </a:p>
      </xdr:txBody>
    </xdr:sp>
    <xdr:clientData/>
  </xdr:twoCellAnchor>
  <xdr:twoCellAnchor>
    <xdr:from>
      <xdr:col>2</xdr:col>
      <xdr:colOff>0</xdr:colOff>
      <xdr:row>1</xdr:row>
      <xdr:rowOff>0</xdr:rowOff>
    </xdr:from>
    <xdr:to>
      <xdr:col>2</xdr:col>
      <xdr:colOff>0</xdr:colOff>
      <xdr:row>3</xdr:row>
      <xdr:rowOff>0</xdr:rowOff>
    </xdr:to>
    <xdr:sp macro="" textlink="">
      <xdr:nvSpPr>
        <xdr:cNvPr id="8" name="文字 4">
          <a:extLst>
            <a:ext uri="{FF2B5EF4-FFF2-40B4-BE49-F238E27FC236}">
              <a16:creationId xmlns:a16="http://schemas.microsoft.com/office/drawing/2014/main" id="{62CE3FD9-6DA8-416C-8A37-A6C6CBF5D7D8}"/>
            </a:ext>
          </a:extLst>
        </xdr:cNvPr>
        <xdr:cNvSpPr txBox="1">
          <a:spLocks noChangeArrowheads="1"/>
        </xdr:cNvSpPr>
      </xdr:nvSpPr>
      <xdr:spPr bwMode="auto">
        <a:xfrm>
          <a:off x="895350" y="161925"/>
          <a:ext cx="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altLang="zh-TW" sz="1200" b="0" i="0" u="none" strike="noStrike" baseline="0">
              <a:solidFill>
                <a:srgbClr val="000000"/>
              </a:solidFill>
              <a:latin typeface="Times New Roman"/>
              <a:cs typeface="Times New Roman"/>
            </a:rPr>
            <a:t>('000)</a:t>
          </a:r>
        </a:p>
        <a:p>
          <a:pPr algn="r" rtl="0">
            <a:defRPr sz="1000"/>
          </a:pPr>
          <a:r>
            <a:rPr lang="en-US" altLang="zh-TW" sz="1200" b="0" i="0" u="none" strike="noStrike" baseline="0">
              <a:solidFill>
                <a:srgbClr val="000000"/>
              </a:solidFill>
              <a:latin typeface="Times New Roman"/>
              <a:cs typeface="Times New Roman"/>
            </a:rPr>
            <a:t>('000)</a:t>
          </a:r>
        </a:p>
      </xdr:txBody>
    </xdr:sp>
    <xdr:clientData/>
  </xdr:twoCellAnchor>
  <xdr:twoCellAnchor>
    <xdr:from>
      <xdr:col>2</xdr:col>
      <xdr:colOff>0</xdr:colOff>
      <xdr:row>1</xdr:row>
      <xdr:rowOff>0</xdr:rowOff>
    </xdr:from>
    <xdr:to>
      <xdr:col>2</xdr:col>
      <xdr:colOff>0</xdr:colOff>
      <xdr:row>3</xdr:row>
      <xdr:rowOff>0</xdr:rowOff>
    </xdr:to>
    <xdr:sp macro="" textlink="">
      <xdr:nvSpPr>
        <xdr:cNvPr id="9" name="文字 4">
          <a:extLst>
            <a:ext uri="{FF2B5EF4-FFF2-40B4-BE49-F238E27FC236}">
              <a16:creationId xmlns:a16="http://schemas.microsoft.com/office/drawing/2014/main" id="{AE8E8398-3F71-4C12-9E76-A2EF8D90782B}"/>
            </a:ext>
          </a:extLst>
        </xdr:cNvPr>
        <xdr:cNvSpPr txBox="1">
          <a:spLocks noChangeArrowheads="1"/>
        </xdr:cNvSpPr>
      </xdr:nvSpPr>
      <xdr:spPr bwMode="auto">
        <a:xfrm>
          <a:off x="895350" y="161925"/>
          <a:ext cx="0"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altLang="zh-TW" sz="1200" b="0" i="0" u="none" strike="noStrike" baseline="0">
              <a:solidFill>
                <a:srgbClr val="000000"/>
              </a:solidFill>
              <a:latin typeface="Times New Roman"/>
              <a:cs typeface="Times New Roman"/>
            </a:rPr>
            <a:t>('000)</a:t>
          </a:r>
        </a:p>
        <a:p>
          <a:pPr algn="r" rtl="0">
            <a:defRPr sz="1000"/>
          </a:pPr>
          <a:r>
            <a:rPr lang="en-US" altLang="zh-TW" sz="1200" b="0" i="0" u="none" strike="noStrike" baseline="0">
              <a:solidFill>
                <a:srgbClr val="000000"/>
              </a:solidFill>
              <a:latin typeface="Times New Roman"/>
              <a:cs typeface="Times New Roman"/>
            </a:rPr>
            <a:t>('000)</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ngpin.ge\OneDrive%20-%20World%20Resources%20Institute\EPS\MODEL\eps-1.4.3-us-v2\InputData\trans\AVLo\Avg%20Vehicle%20Loading_U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ngpin.ge\Downloads\table21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BTS NTS Modal Profile Data"/>
      <sheetName val="NRBS 40"/>
      <sheetName val="AVLo-passengers"/>
      <sheetName val="AVLo-freight"/>
    </sheetNames>
    <sheetDataSet>
      <sheetData sheetId="0"/>
      <sheetData sheetId="1"/>
      <sheetData sheetId="2">
        <row r="5">
          <cell r="G5">
            <v>2.7</v>
          </cell>
        </row>
        <row r="7">
          <cell r="G7">
            <v>3.8</v>
          </cell>
        </row>
        <row r="8">
          <cell r="G8">
            <v>2.2999999999999998</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ps.fhwa.dot.gov/freight/freight_analysis/freight_story/major.htm" TargetMode="External"/><Relationship Id="rId1" Type="http://schemas.openxmlformats.org/officeDocument/2006/relationships/hyperlink" Target="http://nhts.ornl.gov/2009/pub/stt.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5"/>
  <sheetViews>
    <sheetView topLeftCell="A13" workbookViewId="0">
      <selection activeCell="F4" sqref="F4"/>
    </sheetView>
  </sheetViews>
  <sheetFormatPr defaultRowHeight="15"/>
  <cols>
    <col min="1" max="1" width="11.5703125" customWidth="1"/>
    <col min="2" max="2" width="85.140625" customWidth="1"/>
  </cols>
  <sheetData>
    <row r="1" spans="1:3">
      <c r="A1" s="1" t="s">
        <v>0</v>
      </c>
    </row>
    <row r="2" spans="1:3">
      <c r="C2" s="19"/>
    </row>
    <row r="3" spans="1:3">
      <c r="A3" s="1" t="s">
        <v>1</v>
      </c>
      <c r="B3" s="4" t="s">
        <v>2</v>
      </c>
    </row>
    <row r="4" spans="1:3">
      <c r="B4" t="s">
        <v>3</v>
      </c>
    </row>
    <row r="5" spans="1:3">
      <c r="B5" s="2">
        <v>2009</v>
      </c>
    </row>
    <row r="6" spans="1:3">
      <c r="B6" t="s">
        <v>4</v>
      </c>
    </row>
    <row r="7" spans="1:3">
      <c r="B7" s="3" t="s">
        <v>5</v>
      </c>
    </row>
    <row r="8" spans="1:3">
      <c r="B8" t="s">
        <v>6</v>
      </c>
    </row>
    <row r="10" spans="1:3">
      <c r="B10" s="4" t="s">
        <v>7</v>
      </c>
    </row>
    <row r="11" spans="1:3">
      <c r="B11" t="s">
        <v>8</v>
      </c>
    </row>
    <row r="12" spans="1:3">
      <c r="B12" s="2">
        <v>2008</v>
      </c>
    </row>
    <row r="13" spans="1:3">
      <c r="B13" t="s">
        <v>9</v>
      </c>
    </row>
    <row r="14" spans="1:3">
      <c r="B14" s="3" t="s">
        <v>10</v>
      </c>
    </row>
    <row r="15" spans="1:3">
      <c r="B15" t="s">
        <v>11</v>
      </c>
    </row>
    <row r="17" spans="2:2">
      <c r="B17" s="4" t="s">
        <v>12</v>
      </c>
    </row>
    <row r="18" spans="2:2">
      <c r="B18" t="s">
        <v>13</v>
      </c>
    </row>
    <row r="19" spans="2:2">
      <c r="B19" s="2">
        <v>2016</v>
      </c>
    </row>
    <row r="20" spans="2:2">
      <c r="B20" t="s">
        <v>14</v>
      </c>
    </row>
    <row r="21" spans="2:2">
      <c r="B21" t="s">
        <v>15</v>
      </c>
    </row>
    <row r="22" spans="2:2">
      <c r="B22" t="s">
        <v>16</v>
      </c>
    </row>
    <row r="23" spans="2:2">
      <c r="B23" s="14" t="s">
        <v>17</v>
      </c>
    </row>
    <row r="24" spans="2:2">
      <c r="B24" s="14" t="s">
        <v>18</v>
      </c>
    </row>
    <row r="25" spans="2:2">
      <c r="B25" s="14" t="s">
        <v>19</v>
      </c>
    </row>
    <row r="26" spans="2:2">
      <c r="B26" s="14" t="s">
        <v>20</v>
      </c>
    </row>
    <row r="27" spans="2:2">
      <c r="B27" s="14" t="s">
        <v>21</v>
      </c>
    </row>
    <row r="28" spans="2:2">
      <c r="B28" s="14" t="s">
        <v>22</v>
      </c>
    </row>
    <row r="29" spans="2:2">
      <c r="B29" s="14"/>
    </row>
    <row r="30" spans="2:2">
      <c r="B30" s="18" t="s">
        <v>23</v>
      </c>
    </row>
    <row r="31" spans="2:2">
      <c r="B31" t="s">
        <v>24</v>
      </c>
    </row>
    <row r="32" spans="2:2">
      <c r="B32" s="2">
        <v>2013</v>
      </c>
    </row>
    <row r="33" spans="1:2">
      <c r="B33" t="s">
        <v>25</v>
      </c>
    </row>
    <row r="34" spans="1:2">
      <c r="B34" t="s">
        <v>26</v>
      </c>
    </row>
    <row r="35" spans="1:2">
      <c r="B35" t="s">
        <v>27</v>
      </c>
    </row>
    <row r="37" spans="1:2">
      <c r="A37" s="1" t="s">
        <v>28</v>
      </c>
    </row>
    <row r="38" spans="1:2">
      <c r="A38" t="s">
        <v>29</v>
      </c>
    </row>
    <row r="39" spans="1:2">
      <c r="A39" t="s">
        <v>30</v>
      </c>
    </row>
    <row r="41" spans="1:2">
      <c r="A41" t="s">
        <v>31</v>
      </c>
    </row>
    <row r="42" spans="1:2">
      <c r="A42" t="s">
        <v>32</v>
      </c>
    </row>
    <row r="44" spans="1:2">
      <c r="A44" t="s">
        <v>33</v>
      </c>
    </row>
    <row r="45" spans="1:2">
      <c r="A45" t="s">
        <v>34</v>
      </c>
    </row>
    <row r="46" spans="1:2">
      <c r="A46" t="s">
        <v>35</v>
      </c>
    </row>
    <row r="47" spans="1:2">
      <c r="A47" t="s">
        <v>36</v>
      </c>
    </row>
    <row r="49" spans="1:1">
      <c r="A49" t="s">
        <v>37</v>
      </c>
    </row>
    <row r="50" spans="1:1">
      <c r="A50" t="s">
        <v>38</v>
      </c>
    </row>
    <row r="51" spans="1:1">
      <c r="A51" t="s">
        <v>39</v>
      </c>
    </row>
    <row r="52" spans="1:1">
      <c r="A52" t="s">
        <v>40</v>
      </c>
    </row>
    <row r="54" spans="1:1">
      <c r="A54" t="s">
        <v>41</v>
      </c>
    </row>
    <row r="55" spans="1:1">
      <c r="A55" t="s">
        <v>42</v>
      </c>
    </row>
  </sheetData>
  <phoneticPr fontId="41" type="noConversion"/>
  <hyperlinks>
    <hyperlink ref="B7" r:id="rId1" xr:uid="{00000000-0004-0000-0000-000000000000}"/>
    <hyperlink ref="B14"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8"/>
  <sheetViews>
    <sheetView topLeftCell="A4" workbookViewId="0">
      <selection activeCell="B15" sqref="B15"/>
    </sheetView>
  </sheetViews>
  <sheetFormatPr defaultRowHeight="15"/>
  <cols>
    <col min="1" max="1" width="73.5703125" customWidth="1"/>
    <col min="2" max="2" width="12" customWidth="1"/>
    <col min="3" max="3" width="102.28515625" customWidth="1"/>
  </cols>
  <sheetData>
    <row r="1" spans="1:3">
      <c r="A1" s="4" t="s">
        <v>43</v>
      </c>
      <c r="B1" s="4">
        <v>2006</v>
      </c>
    </row>
    <row r="2" spans="1:3">
      <c r="A2" t="s">
        <v>44</v>
      </c>
      <c r="B2">
        <v>8218378</v>
      </c>
    </row>
    <row r="3" spans="1:3">
      <c r="A3" t="s">
        <v>45</v>
      </c>
      <c r="B3">
        <v>810106273</v>
      </c>
    </row>
    <row r="4" spans="1:3">
      <c r="A4" t="s">
        <v>46</v>
      </c>
      <c r="B4">
        <v>39719513</v>
      </c>
    </row>
    <row r="5" spans="1:3">
      <c r="A5" t="s">
        <v>47</v>
      </c>
      <c r="B5">
        <v>7880</v>
      </c>
    </row>
    <row r="6" spans="1:3">
      <c r="A6" t="s">
        <v>48</v>
      </c>
      <c r="B6">
        <v>907</v>
      </c>
    </row>
    <row r="7" spans="1:3">
      <c r="A7" t="s">
        <v>49</v>
      </c>
      <c r="B7" s="8">
        <f>B6/B5</f>
        <v>0.11510152284263959</v>
      </c>
      <c r="C7" t="s">
        <v>50</v>
      </c>
    </row>
    <row r="8" spans="1:3">
      <c r="A8" t="s">
        <v>51</v>
      </c>
      <c r="B8" s="9">
        <f>B3/(B2*(1-B7))</f>
        <v>111.39416306433705</v>
      </c>
    </row>
    <row r="9" spans="1:3">
      <c r="A9" t="s">
        <v>52</v>
      </c>
      <c r="B9" s="9">
        <f>B4/(B2*B7)</f>
        <v>41.989116133258747</v>
      </c>
    </row>
    <row r="11" spans="1:3">
      <c r="A11" s="4" t="s">
        <v>53</v>
      </c>
      <c r="B11" s="4">
        <v>2014</v>
      </c>
    </row>
    <row r="12" spans="1:3">
      <c r="A12" t="s">
        <v>54</v>
      </c>
      <c r="B12">
        <v>15999</v>
      </c>
    </row>
    <row r="13" spans="1:3">
      <c r="A13" t="s">
        <v>55</v>
      </c>
      <c r="B13">
        <v>339117</v>
      </c>
    </row>
    <row r="14" spans="1:3">
      <c r="A14" t="s">
        <v>56</v>
      </c>
      <c r="B14" s="9">
        <f>B13/B12</f>
        <v>21.196137258578663</v>
      </c>
    </row>
    <row r="16" spans="1:3">
      <c r="A16" s="4" t="s">
        <v>57</v>
      </c>
      <c r="B16" s="4">
        <v>2009</v>
      </c>
    </row>
    <row r="17" spans="1:3">
      <c r="A17" t="s">
        <v>58</v>
      </c>
      <c r="B17">
        <v>436235</v>
      </c>
    </row>
    <row r="18" spans="1:3">
      <c r="A18" t="s">
        <v>59</v>
      </c>
      <c r="B18">
        <v>1532214</v>
      </c>
    </row>
    <row r="19" spans="1:3">
      <c r="A19" t="s">
        <v>60</v>
      </c>
      <c r="B19" s="6">
        <f>B18*10^3/B17</f>
        <v>3512.35916421195</v>
      </c>
      <c r="C19" t="s">
        <v>61</v>
      </c>
    </row>
    <row r="21" spans="1:3">
      <c r="A21" s="4" t="s">
        <v>62</v>
      </c>
      <c r="B21" s="4"/>
    </row>
    <row r="22" spans="1:3">
      <c r="A22" s="12" t="s">
        <v>63</v>
      </c>
      <c r="B22" s="12">
        <v>2009</v>
      </c>
    </row>
    <row r="23" spans="1:3">
      <c r="A23" t="s">
        <v>64</v>
      </c>
      <c r="B23">
        <v>38</v>
      </c>
    </row>
    <row r="24" spans="1:3">
      <c r="A24" t="s">
        <v>65</v>
      </c>
      <c r="B24">
        <v>5914</v>
      </c>
    </row>
    <row r="25" spans="1:3">
      <c r="A25" t="s">
        <v>66</v>
      </c>
      <c r="B25" s="6">
        <f>B24/B23</f>
        <v>155.63157894736841</v>
      </c>
    </row>
    <row r="26" spans="1:3">
      <c r="A26" s="12" t="s">
        <v>67</v>
      </c>
      <c r="B26" s="12">
        <v>2009</v>
      </c>
    </row>
    <row r="27" spans="1:3">
      <c r="A27" t="s">
        <v>68</v>
      </c>
      <c r="B27" s="6">
        <v>16805</v>
      </c>
    </row>
    <row r="28" spans="1:3">
      <c r="A28" t="s">
        <v>69</v>
      </c>
      <c r="B28" s="6">
        <v>2196</v>
      </c>
    </row>
    <row r="29" spans="1:3">
      <c r="A29" t="s">
        <v>70</v>
      </c>
      <c r="B29" s="6">
        <v>11129</v>
      </c>
    </row>
    <row r="30" spans="1:3">
      <c r="A30" t="s">
        <v>71</v>
      </c>
      <c r="B30" s="6">
        <v>685</v>
      </c>
    </row>
    <row r="31" spans="1:3">
      <c r="A31" t="s">
        <v>72</v>
      </c>
      <c r="B31" s="6">
        <v>90</v>
      </c>
    </row>
    <row r="32" spans="1:3">
      <c r="A32" t="s">
        <v>73</v>
      </c>
      <c r="B32" s="6">
        <v>337</v>
      </c>
    </row>
    <row r="33" spans="1:3">
      <c r="A33" t="s">
        <v>74</v>
      </c>
      <c r="B33" s="6">
        <f>B27/B30</f>
        <v>24.532846715328468</v>
      </c>
    </row>
    <row r="34" spans="1:3">
      <c r="A34" t="s">
        <v>75</v>
      </c>
      <c r="B34" s="6">
        <f t="shared" ref="B34:B35" si="0">B28/B31</f>
        <v>24.4</v>
      </c>
    </row>
    <row r="35" spans="1:3">
      <c r="A35" t="s">
        <v>76</v>
      </c>
      <c r="B35" s="6">
        <f t="shared" si="0"/>
        <v>33.023738872403563</v>
      </c>
    </row>
    <row r="36" spans="1:3">
      <c r="A36" s="10" t="s">
        <v>77</v>
      </c>
      <c r="B36" s="6">
        <f>(B25*B24+B33*B27+B34*B28+B35*B29)/SUM(B24,B27:B29)</f>
        <v>48.656731685074099</v>
      </c>
    </row>
    <row r="38" spans="1:3">
      <c r="A38" s="4" t="s">
        <v>78</v>
      </c>
      <c r="B38" s="4">
        <v>2005</v>
      </c>
    </row>
    <row r="39" spans="1:3">
      <c r="A39" t="s">
        <v>79</v>
      </c>
      <c r="B39" s="15">
        <v>2967</v>
      </c>
    </row>
    <row r="40" spans="1:3">
      <c r="A40" t="s">
        <v>80</v>
      </c>
      <c r="B40" s="15">
        <v>100</v>
      </c>
    </row>
    <row r="41" spans="1:3">
      <c r="A41" t="s">
        <v>81</v>
      </c>
      <c r="B41" s="15">
        <v>27876</v>
      </c>
      <c r="C41" t="s">
        <v>82</v>
      </c>
    </row>
    <row r="42" spans="1:3">
      <c r="A42" t="s">
        <v>83</v>
      </c>
      <c r="B42" s="15">
        <v>4151</v>
      </c>
      <c r="C42" t="s">
        <v>84</v>
      </c>
    </row>
    <row r="43" spans="1:3">
      <c r="B43" s="15"/>
      <c r="C43" t="s">
        <v>85</v>
      </c>
    </row>
    <row r="44" spans="1:3">
      <c r="A44" t="s">
        <v>86</v>
      </c>
      <c r="B44" s="15">
        <v>6614973</v>
      </c>
    </row>
    <row r="45" spans="1:3">
      <c r="A45" t="s">
        <v>87</v>
      </c>
      <c r="B45" s="15">
        <v>5727512</v>
      </c>
    </row>
    <row r="46" spans="1:3">
      <c r="A46" t="s">
        <v>88</v>
      </c>
      <c r="B46" s="15">
        <v>44777151</v>
      </c>
    </row>
    <row r="47" spans="1:3">
      <c r="A47" t="s">
        <v>89</v>
      </c>
      <c r="B47" s="15">
        <v>12172542</v>
      </c>
    </row>
    <row r="48" spans="1:3">
      <c r="B48" s="15"/>
    </row>
    <row r="49" spans="1:3">
      <c r="A49" t="s">
        <v>90</v>
      </c>
      <c r="B49" s="15">
        <f>B44/B39</f>
        <v>2229.5156723963601</v>
      </c>
    </row>
    <row r="50" spans="1:3">
      <c r="A50" t="s">
        <v>91</v>
      </c>
      <c r="B50" s="15">
        <f>B45/B40</f>
        <v>57275.12</v>
      </c>
    </row>
    <row r="51" spans="1:3">
      <c r="A51" t="s">
        <v>92</v>
      </c>
      <c r="B51" s="15">
        <f t="shared" ref="B51:B52" si="1">B46/B41</f>
        <v>1606.2975678002583</v>
      </c>
    </row>
    <row r="52" spans="1:3">
      <c r="A52" t="s">
        <v>93</v>
      </c>
      <c r="B52" s="15">
        <f t="shared" si="1"/>
        <v>2932.4360395085523</v>
      </c>
    </row>
    <row r="53" spans="1:3">
      <c r="B53" s="15"/>
    </row>
    <row r="54" spans="1:3">
      <c r="A54" t="s">
        <v>94</v>
      </c>
      <c r="B54" s="15">
        <f>SUMPRODUCT(B39:B42,B49:B52)/SUM(B39:B42)</f>
        <v>1974.4736422180429</v>
      </c>
    </row>
    <row r="55" spans="1:3">
      <c r="B55" s="6"/>
    </row>
    <row r="56" spans="1:3">
      <c r="A56" s="4" t="s">
        <v>95</v>
      </c>
      <c r="B56" s="13">
        <v>2007</v>
      </c>
    </row>
    <row r="57" spans="1:3">
      <c r="A57" t="s">
        <v>96</v>
      </c>
      <c r="B57">
        <v>13611</v>
      </c>
    </row>
    <row r="58" spans="1:3">
      <c r="A58" s="11" t="s">
        <v>97</v>
      </c>
      <c r="B58" s="11">
        <v>17287</v>
      </c>
    </row>
    <row r="59" spans="1:3">
      <c r="A59" s="10" t="s">
        <v>98</v>
      </c>
      <c r="B59" s="7">
        <f>B58/B57</f>
        <v>1.2700756740871355</v>
      </c>
    </row>
    <row r="60" spans="1:3">
      <c r="A60" s="10"/>
    </row>
    <row r="61" spans="1:3">
      <c r="A61" s="4" t="s">
        <v>99</v>
      </c>
      <c r="B61" s="4">
        <v>2007</v>
      </c>
    </row>
    <row r="62" spans="1:3">
      <c r="A62" t="s">
        <v>100</v>
      </c>
      <c r="B62" s="11">
        <v>1670994</v>
      </c>
    </row>
    <row r="63" spans="1:3">
      <c r="A63" t="s">
        <v>101</v>
      </c>
      <c r="B63" s="6">
        <v>2640170</v>
      </c>
    </row>
    <row r="64" spans="1:3">
      <c r="A64" t="s">
        <v>102</v>
      </c>
      <c r="B64" s="7">
        <f>B63/B62</f>
        <v>1.579999688807979</v>
      </c>
      <c r="C64" s="11" t="s">
        <v>103</v>
      </c>
    </row>
    <row r="65" spans="2:2">
      <c r="B65" s="6"/>
    </row>
    <row r="66" spans="2:2">
      <c r="B66" s="6"/>
    </row>
    <row r="68" spans="2:2">
      <c r="B68" s="9"/>
    </row>
  </sheetData>
  <phoneticPr fontId="41" type="noConversion"/>
  <pageMargins left="0.7" right="0.7" top="0.75" bottom="0.75" header="0.3" footer="0.3"/>
  <pageSetup orientation="portrait" r:id="rId1"/>
  <ignoredErrors>
    <ignoredError sqref="B3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
  <sheetViews>
    <sheetView workbookViewId="0">
      <selection activeCell="G7" sqref="G7"/>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104</v>
      </c>
    </row>
    <row r="2" spans="1:7">
      <c r="A2" s="1"/>
    </row>
    <row r="3" spans="1:7" ht="45">
      <c r="A3" s="16" t="s">
        <v>105</v>
      </c>
      <c r="B3" s="16" t="s">
        <v>106</v>
      </c>
      <c r="C3" s="16" t="s">
        <v>107</v>
      </c>
      <c r="D3" s="16" t="s">
        <v>108</v>
      </c>
      <c r="E3" s="16" t="s">
        <v>109</v>
      </c>
      <c r="F3" s="16" t="s">
        <v>110</v>
      </c>
      <c r="G3" s="16" t="s">
        <v>111</v>
      </c>
    </row>
    <row r="4" spans="1:7">
      <c r="A4" t="s">
        <v>112</v>
      </c>
      <c r="B4" s="17">
        <v>21611</v>
      </c>
      <c r="C4" s="17">
        <v>244203</v>
      </c>
      <c r="D4" s="17">
        <v>3584</v>
      </c>
      <c r="E4">
        <v>11.3</v>
      </c>
      <c r="F4">
        <v>5.7</v>
      </c>
      <c r="G4">
        <v>2.4</v>
      </c>
    </row>
    <row r="5" spans="1:7">
      <c r="A5" t="s">
        <v>113</v>
      </c>
      <c r="B5" s="17">
        <v>10147</v>
      </c>
      <c r="C5" s="17">
        <v>121865</v>
      </c>
      <c r="D5" s="17">
        <v>2035</v>
      </c>
      <c r="E5">
        <v>12</v>
      </c>
      <c r="F5">
        <v>6</v>
      </c>
      <c r="G5">
        <v>2.7</v>
      </c>
    </row>
    <row r="6" spans="1:7">
      <c r="A6" t="s">
        <v>114</v>
      </c>
      <c r="B6">
        <v>735</v>
      </c>
      <c r="C6" s="17">
        <v>8137</v>
      </c>
      <c r="D6">
        <v>154</v>
      </c>
      <c r="E6">
        <v>11.1</v>
      </c>
      <c r="F6">
        <v>7.8</v>
      </c>
      <c r="G6">
        <v>2.4</v>
      </c>
    </row>
    <row r="7" spans="1:7">
      <c r="A7" t="s">
        <v>115</v>
      </c>
      <c r="B7">
        <v>854</v>
      </c>
      <c r="C7" s="17">
        <v>12694</v>
      </c>
      <c r="D7">
        <v>220</v>
      </c>
      <c r="E7">
        <v>14.9</v>
      </c>
      <c r="F7">
        <v>4.0999999999999996</v>
      </c>
      <c r="G7">
        <v>3.8</v>
      </c>
    </row>
    <row r="8" spans="1:7">
      <c r="A8" t="s">
        <v>116</v>
      </c>
      <c r="B8" s="17">
        <v>1704</v>
      </c>
      <c r="C8" s="17">
        <v>18728</v>
      </c>
      <c r="D8">
        <v>212</v>
      </c>
      <c r="E8">
        <v>11</v>
      </c>
      <c r="F8">
        <v>4.7</v>
      </c>
      <c r="G8">
        <v>2.2999999999999998</v>
      </c>
    </row>
    <row r="9" spans="1:7">
      <c r="A9" t="s">
        <v>117</v>
      </c>
      <c r="B9" s="17">
        <v>2508</v>
      </c>
      <c r="C9" s="17">
        <v>21580</v>
      </c>
      <c r="D9">
        <v>362</v>
      </c>
      <c r="E9">
        <v>8.6</v>
      </c>
      <c r="F9">
        <v>6.3</v>
      </c>
      <c r="G9">
        <v>2.2999999999999998</v>
      </c>
    </row>
    <row r="10" spans="1:7">
      <c r="A10" t="s">
        <v>118</v>
      </c>
      <c r="B10" s="17">
        <v>3916</v>
      </c>
      <c r="C10" s="17">
        <v>43741</v>
      </c>
      <c r="D10">
        <v>280</v>
      </c>
      <c r="E10">
        <v>11.2</v>
      </c>
      <c r="F10">
        <v>4.5999999999999996</v>
      </c>
      <c r="G10">
        <v>1.3</v>
      </c>
    </row>
    <row r="11" spans="1:7">
      <c r="A11" t="s">
        <v>119</v>
      </c>
      <c r="B11" s="17">
        <v>1747</v>
      </c>
      <c r="C11" s="17">
        <v>17458</v>
      </c>
      <c r="D11">
        <v>322</v>
      </c>
      <c r="E11">
        <v>10</v>
      </c>
      <c r="F11">
        <v>6.8</v>
      </c>
      <c r="G11">
        <v>2.4</v>
      </c>
    </row>
  </sheetData>
  <phoneticPr fontId="41"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7833F-0D87-4B5A-AB62-36BEE270A09B}">
  <sheetPr codeName="Module___1">
    <tabColor theme="5" tint="0.79998168889431442"/>
  </sheetPr>
  <dimension ref="A1:AT53"/>
  <sheetViews>
    <sheetView zoomScale="90" zoomScaleNormal="90" workbookViewId="0">
      <selection activeCell="C6" sqref="C6"/>
    </sheetView>
  </sheetViews>
  <sheetFormatPr defaultColWidth="6.7109375" defaultRowHeight="12.75"/>
  <cols>
    <col min="1" max="1" width="8" style="23" customWidth="1"/>
    <col min="2" max="2" width="5" style="23" customWidth="1"/>
    <col min="3" max="3" width="11.85546875" style="23" customWidth="1"/>
    <col min="4" max="4" width="0.85546875" style="23" customWidth="1"/>
    <col min="5" max="5" width="11.85546875" style="23" customWidth="1"/>
    <col min="6" max="6" width="0.85546875" style="23" customWidth="1"/>
    <col min="7" max="7" width="11.85546875" style="23" customWidth="1"/>
    <col min="8" max="8" width="0.85546875" style="23" customWidth="1"/>
    <col min="9" max="9" width="11.85546875" style="23" customWidth="1"/>
    <col min="10" max="10" width="0.85546875" style="26" customWidth="1"/>
    <col min="11" max="11" width="13.85546875" style="23" customWidth="1"/>
    <col min="12" max="12" width="0.85546875" style="23" customWidth="1"/>
    <col min="13" max="13" width="16" style="23" customWidth="1"/>
    <col min="14" max="14" width="0.85546875" style="23" customWidth="1"/>
    <col min="15" max="15" width="11.28515625" style="23" customWidth="1"/>
    <col min="16" max="16" width="0.85546875" style="23" customWidth="1"/>
    <col min="17" max="17" width="14.42578125" style="23" customWidth="1"/>
    <col min="18" max="18" width="0.85546875" style="23" customWidth="1"/>
    <col min="19" max="19" width="14.42578125" style="23" customWidth="1"/>
    <col min="20" max="20" width="0.85546875" style="23" customWidth="1"/>
    <col min="21" max="21" width="14.42578125" style="23" customWidth="1"/>
    <col min="22" max="22" width="0.85546875" style="23" customWidth="1"/>
    <col min="23" max="23" width="11.85546875" style="23" customWidth="1"/>
    <col min="24" max="24" width="0.85546875" style="23" customWidth="1"/>
    <col min="25" max="25" width="11.28515625" style="23" customWidth="1"/>
    <col min="26" max="26" width="9.7109375" style="23" customWidth="1"/>
    <col min="27" max="28" width="17.28515625" style="23" bestFit="1" customWidth="1"/>
    <col min="29" max="29" width="18.42578125" style="23" bestFit="1" customWidth="1"/>
    <col min="30" max="32" width="13.140625" style="23" bestFit="1" customWidth="1"/>
    <col min="33" max="33" width="18.28515625" style="23" bestFit="1" customWidth="1"/>
    <col min="34" max="34" width="13.42578125" style="23" bestFit="1" customWidth="1"/>
    <col min="35" max="35" width="13.140625" style="23" bestFit="1" customWidth="1"/>
    <col min="36" max="36" width="12" style="23" bestFit="1" customWidth="1"/>
    <col min="37" max="41" width="13.140625" style="23" bestFit="1" customWidth="1"/>
    <col min="42" max="43" width="6.7109375" style="23"/>
    <col min="44" max="44" width="7.140625" style="23" bestFit="1" customWidth="1"/>
    <col min="45" max="16384" width="6.7109375" style="23"/>
  </cols>
  <sheetData>
    <row r="1" spans="1:46" ht="19.5" customHeight="1">
      <c r="A1" s="405" t="s">
        <v>210</v>
      </c>
      <c r="B1" s="405"/>
      <c r="C1" s="405"/>
      <c r="D1" s="405"/>
      <c r="E1" s="405"/>
      <c r="F1" s="405"/>
      <c r="G1" s="405"/>
      <c r="H1" s="405"/>
      <c r="I1" s="405"/>
      <c r="J1" s="405"/>
      <c r="K1" s="405"/>
      <c r="L1" s="405"/>
      <c r="M1" s="405"/>
      <c r="N1" s="405"/>
      <c r="O1" s="405"/>
      <c r="P1" s="405"/>
      <c r="Q1" s="405"/>
      <c r="R1" s="405"/>
      <c r="S1" s="405"/>
      <c r="T1" s="405"/>
      <c r="U1" s="405"/>
      <c r="V1" s="405"/>
      <c r="W1" s="405"/>
      <c r="X1" s="405"/>
    </row>
    <row r="2" spans="1:46" ht="19.5" customHeight="1">
      <c r="A2" s="404" t="s">
        <v>209</v>
      </c>
      <c r="B2" s="404"/>
      <c r="C2" s="404"/>
      <c r="D2" s="404"/>
      <c r="E2" s="404"/>
      <c r="F2" s="404"/>
      <c r="G2" s="404"/>
      <c r="H2" s="404"/>
      <c r="I2" s="404"/>
      <c r="J2" s="404"/>
      <c r="K2" s="404"/>
      <c r="L2" s="404"/>
      <c r="M2" s="404"/>
      <c r="N2" s="404"/>
      <c r="O2" s="404"/>
      <c r="P2" s="404"/>
      <c r="Q2" s="404"/>
      <c r="R2" s="404"/>
      <c r="S2" s="404"/>
      <c r="T2" s="404"/>
      <c r="U2" s="404"/>
      <c r="V2" s="404"/>
      <c r="W2" s="404"/>
      <c r="X2" s="404"/>
    </row>
    <row r="3" spans="1:46" ht="5.0999999999999996" customHeight="1">
      <c r="A3" s="402"/>
      <c r="B3" s="402"/>
      <c r="C3" s="402"/>
      <c r="D3" s="402"/>
      <c r="E3" s="402"/>
      <c r="F3" s="402"/>
      <c r="G3" s="402"/>
      <c r="H3" s="402"/>
      <c r="I3" s="402"/>
      <c r="J3" s="403"/>
      <c r="K3" s="402"/>
      <c r="L3" s="402"/>
      <c r="M3" s="402"/>
      <c r="N3" s="402"/>
      <c r="O3" s="402"/>
      <c r="P3" s="402"/>
      <c r="Q3" s="402"/>
      <c r="R3" s="402"/>
      <c r="S3" s="402"/>
      <c r="T3" s="402"/>
      <c r="U3" s="402"/>
      <c r="V3" s="402"/>
      <c r="W3" s="402"/>
      <c r="X3" s="402"/>
    </row>
    <row r="4" spans="1:46" s="284" customFormat="1" ht="18" customHeight="1">
      <c r="A4" s="287"/>
      <c r="B4" s="287"/>
      <c r="C4" s="287"/>
      <c r="D4" s="287"/>
      <c r="E4" s="287"/>
      <c r="F4" s="287"/>
      <c r="G4" s="287"/>
      <c r="H4" s="287"/>
      <c r="I4" s="287"/>
      <c r="J4" s="401"/>
      <c r="K4" s="287"/>
      <c r="L4" s="287"/>
      <c r="M4" s="287"/>
      <c r="N4" s="287"/>
      <c r="O4" s="400"/>
      <c r="P4" s="400"/>
      <c r="Q4" s="395"/>
      <c r="R4" s="395"/>
      <c r="S4" s="400"/>
      <c r="T4" s="400"/>
      <c r="W4" s="399">
        <v>7</v>
      </c>
      <c r="X4" s="399"/>
    </row>
    <row r="5" spans="1:46" ht="18" customHeight="1">
      <c r="A5" s="283" t="s">
        <v>179</v>
      </c>
      <c r="B5" s="398"/>
      <c r="C5" s="276" t="s">
        <v>208</v>
      </c>
      <c r="D5" s="276"/>
      <c r="E5" s="277"/>
      <c r="F5" s="277"/>
      <c r="G5" s="277"/>
      <c r="H5" s="277"/>
      <c r="I5" s="397"/>
      <c r="J5" s="397"/>
      <c r="K5" s="277"/>
      <c r="L5" s="277"/>
      <c r="M5" s="279"/>
      <c r="N5" s="279"/>
      <c r="P5" s="395"/>
      <c r="S5" s="153"/>
      <c r="T5" s="153"/>
      <c r="W5" s="396" t="s">
        <v>176</v>
      </c>
      <c r="X5" s="396"/>
    </row>
    <row r="6" spans="1:46" ht="18" customHeight="1">
      <c r="A6" s="278" t="s">
        <v>175</v>
      </c>
      <c r="B6" s="278"/>
      <c r="C6" s="395" t="s">
        <v>207</v>
      </c>
      <c r="D6" s="395"/>
      <c r="E6" s="277"/>
      <c r="F6" s="277"/>
      <c r="G6" s="277"/>
      <c r="H6" s="277"/>
      <c r="I6" s="277"/>
      <c r="J6" s="394"/>
      <c r="K6" s="277"/>
      <c r="L6" s="277"/>
      <c r="M6" s="272"/>
      <c r="N6" s="272"/>
      <c r="O6" s="395"/>
      <c r="P6" s="395"/>
      <c r="Q6" s="394"/>
      <c r="R6" s="394"/>
      <c r="S6" s="153"/>
      <c r="T6" s="153"/>
      <c r="W6" s="393" t="s">
        <v>173</v>
      </c>
      <c r="X6" s="393"/>
    </row>
    <row r="7" spans="1:46" ht="6.75" customHeight="1"/>
    <row r="8" spans="1:46" ht="18" customHeight="1">
      <c r="A8" s="269"/>
      <c r="B8" s="268"/>
      <c r="C8" s="392" t="s">
        <v>206</v>
      </c>
      <c r="D8" s="267"/>
      <c r="E8" s="267"/>
      <c r="F8" s="267"/>
      <c r="G8" s="267"/>
      <c r="H8" s="267"/>
      <c r="I8" s="267"/>
      <c r="J8" s="267"/>
      <c r="K8" s="267"/>
      <c r="L8" s="267"/>
      <c r="M8" s="267"/>
      <c r="N8" s="391"/>
      <c r="O8" s="390" t="s">
        <v>205</v>
      </c>
      <c r="P8" s="267"/>
      <c r="Q8" s="267"/>
      <c r="R8" s="267"/>
      <c r="S8" s="267"/>
      <c r="T8" s="267"/>
      <c r="U8" s="267"/>
      <c r="V8" s="267"/>
      <c r="W8" s="267"/>
      <c r="X8" s="389"/>
    </row>
    <row r="9" spans="1:46" ht="16.149999999999999" customHeight="1">
      <c r="A9" s="210"/>
      <c r="B9" s="209"/>
      <c r="C9" s="388"/>
      <c r="D9" s="387"/>
      <c r="E9" s="386"/>
      <c r="F9" s="385"/>
      <c r="G9" s="386"/>
      <c r="H9" s="385"/>
      <c r="I9" s="384"/>
      <c r="J9" s="383"/>
      <c r="K9" s="384"/>
      <c r="L9" s="383"/>
      <c r="M9" s="382"/>
      <c r="N9" s="381"/>
      <c r="O9" s="380" t="s">
        <v>204</v>
      </c>
      <c r="P9" s="379"/>
      <c r="Q9" s="379"/>
      <c r="R9" s="379"/>
      <c r="S9" s="379"/>
      <c r="T9" s="378"/>
      <c r="U9" s="238"/>
      <c r="V9" s="237"/>
      <c r="W9" s="190"/>
      <c r="X9" s="355"/>
    </row>
    <row r="10" spans="1:46" s="39" customFormat="1" ht="16.149999999999999" customHeight="1">
      <c r="A10" s="210"/>
      <c r="B10" s="166"/>
      <c r="C10" s="377" t="s">
        <v>203</v>
      </c>
      <c r="D10" s="375"/>
      <c r="E10" s="376" t="s">
        <v>202</v>
      </c>
      <c r="F10" s="375"/>
      <c r="G10" s="376" t="s">
        <v>201</v>
      </c>
      <c r="H10" s="375"/>
      <c r="I10" s="238" t="s">
        <v>200</v>
      </c>
      <c r="J10" s="237"/>
      <c r="K10" s="231" t="s">
        <v>199</v>
      </c>
      <c r="L10" s="226"/>
      <c r="M10" s="374" t="s">
        <v>164</v>
      </c>
      <c r="N10" s="373"/>
      <c r="O10" s="372" t="s">
        <v>198</v>
      </c>
      <c r="P10" s="371"/>
      <c r="Q10" s="370"/>
      <c r="R10" s="370"/>
      <c r="S10" s="370"/>
      <c r="T10" s="369"/>
      <c r="U10" s="231" t="s">
        <v>197</v>
      </c>
      <c r="V10" s="226"/>
      <c r="W10" s="227" t="s">
        <v>164</v>
      </c>
      <c r="X10" s="368"/>
    </row>
    <row r="11" spans="1:46" s="39" customFormat="1" ht="16.149999999999999" customHeight="1">
      <c r="A11" s="210" t="s">
        <v>158</v>
      </c>
      <c r="B11" s="166"/>
      <c r="C11" s="224" t="s">
        <v>196</v>
      </c>
      <c r="D11" s="223"/>
      <c r="E11" s="199" t="s">
        <v>195</v>
      </c>
      <c r="F11" s="223"/>
      <c r="G11" s="199" t="s">
        <v>194</v>
      </c>
      <c r="H11" s="223"/>
      <c r="I11" s="201" t="s">
        <v>193</v>
      </c>
      <c r="J11" s="206"/>
      <c r="K11" s="199" t="s">
        <v>192</v>
      </c>
      <c r="L11" s="198"/>
      <c r="M11" s="188" t="s">
        <v>152</v>
      </c>
      <c r="N11" s="197"/>
      <c r="O11" s="367" t="s">
        <v>191</v>
      </c>
      <c r="P11" s="365"/>
      <c r="Q11" s="366" t="s">
        <v>190</v>
      </c>
      <c r="R11" s="365"/>
      <c r="S11" s="366" t="s">
        <v>189</v>
      </c>
      <c r="T11" s="365"/>
      <c r="U11" s="357" t="s">
        <v>188</v>
      </c>
      <c r="V11" s="356"/>
      <c r="W11" s="196" t="s">
        <v>152</v>
      </c>
      <c r="X11" s="364"/>
    </row>
    <row r="12" spans="1:46" s="165" customFormat="1" ht="16.350000000000001" customHeight="1">
      <c r="A12" s="210" t="s">
        <v>146</v>
      </c>
      <c r="B12" s="209"/>
      <c r="D12" s="363"/>
      <c r="E12" s="362"/>
      <c r="F12" s="363"/>
      <c r="G12" s="362"/>
      <c r="H12" s="363"/>
      <c r="I12" s="362"/>
      <c r="K12" s="362"/>
      <c r="L12" s="361"/>
      <c r="M12" s="188"/>
      <c r="N12" s="197"/>
      <c r="O12" s="360"/>
      <c r="P12" s="358"/>
      <c r="Q12" s="359"/>
      <c r="R12" s="358"/>
      <c r="S12" s="359"/>
      <c r="T12" s="358"/>
      <c r="U12" s="357"/>
      <c r="V12" s="356"/>
      <c r="W12" s="190"/>
      <c r="X12" s="355"/>
      <c r="AJ12" s="187"/>
      <c r="AK12" s="187"/>
      <c r="AL12" s="187"/>
      <c r="AM12" s="187"/>
      <c r="AN12" s="187"/>
      <c r="AO12" s="187"/>
      <c r="AP12" s="187"/>
      <c r="AQ12" s="187"/>
      <c r="AR12" s="187"/>
      <c r="AS12" s="187"/>
      <c r="AT12" s="187"/>
    </row>
    <row r="13" spans="1:46" s="165" customFormat="1" ht="5.0999999999999996" customHeight="1">
      <c r="A13" s="309"/>
      <c r="B13" s="185"/>
      <c r="C13" s="353"/>
      <c r="D13" s="354"/>
      <c r="E13" s="352"/>
      <c r="F13" s="354"/>
      <c r="G13" s="352"/>
      <c r="H13" s="354"/>
      <c r="I13" s="352"/>
      <c r="J13" s="353"/>
      <c r="K13" s="352"/>
      <c r="L13" s="351"/>
      <c r="M13" s="350"/>
      <c r="N13" s="349"/>
      <c r="O13" s="348"/>
      <c r="P13" s="347"/>
      <c r="Q13" s="344"/>
      <c r="R13" s="346"/>
      <c r="S13" s="344"/>
      <c r="T13" s="345"/>
      <c r="U13" s="344"/>
      <c r="V13" s="343"/>
      <c r="W13" s="301"/>
      <c r="X13" s="300"/>
      <c r="Y13" s="342"/>
    </row>
    <row r="14" spans="1:46" s="153" customFormat="1" ht="6" customHeight="1">
      <c r="A14" s="164"/>
      <c r="B14" s="122"/>
      <c r="C14" s="121"/>
      <c r="D14" s="159"/>
      <c r="E14" s="157"/>
      <c r="F14" s="159"/>
      <c r="G14" s="157"/>
      <c r="H14" s="159"/>
      <c r="I14" s="157"/>
      <c r="J14" s="121"/>
      <c r="K14" s="157"/>
      <c r="L14" s="160"/>
      <c r="M14" s="154"/>
      <c r="N14" s="160"/>
      <c r="O14" s="154"/>
      <c r="P14" s="121"/>
      <c r="Q14" s="157"/>
      <c r="R14" s="121"/>
      <c r="S14" s="157"/>
      <c r="T14" s="159"/>
      <c r="U14" s="157"/>
      <c r="V14" s="341"/>
      <c r="W14" s="340"/>
      <c r="X14" s="339"/>
    </row>
    <row r="15" spans="1:46" s="121" customFormat="1" ht="15" customHeight="1">
      <c r="A15" s="141">
        <v>2014</v>
      </c>
      <c r="B15" s="122"/>
      <c r="C15" s="139">
        <v>2617.0871013698629</v>
      </c>
      <c r="D15" s="135"/>
      <c r="E15" s="136">
        <v>647.53059178082196</v>
      </c>
      <c r="F15" s="135"/>
      <c r="G15" s="136">
        <v>484.81920000000002</v>
      </c>
      <c r="H15" s="135"/>
      <c r="I15" s="329">
        <v>95.430452054794529</v>
      </c>
      <c r="J15" s="328"/>
      <c r="K15" s="334">
        <v>69.135621917808223</v>
      </c>
      <c r="L15" s="333"/>
      <c r="M15" s="332">
        <v>3914.0029671232874</v>
      </c>
      <c r="N15" s="331"/>
      <c r="O15" s="330">
        <v>4562.0639671232875</v>
      </c>
      <c r="P15" s="139"/>
      <c r="Q15" s="329">
        <v>40.768728767123285</v>
      </c>
      <c r="R15" s="328"/>
      <c r="S15" s="136">
        <v>477.25878630136975</v>
      </c>
      <c r="T15" s="135"/>
      <c r="U15" s="337">
        <v>181.50869315068491</v>
      </c>
      <c r="V15" s="336"/>
      <c r="W15" s="326">
        <v>5261.6001753424653</v>
      </c>
      <c r="X15" s="310"/>
      <c r="Z15" s="338"/>
    </row>
    <row r="16" spans="1:46" s="121" customFormat="1" ht="15" customHeight="1">
      <c r="A16" s="141">
        <v>2015</v>
      </c>
      <c r="C16" s="335">
        <v>2655.3212109589035</v>
      </c>
      <c r="D16" s="135"/>
      <c r="E16" s="136">
        <v>626.39874794520563</v>
      </c>
      <c r="F16" s="135"/>
      <c r="G16" s="136">
        <v>463.45591232876711</v>
      </c>
      <c r="H16" s="135"/>
      <c r="I16" s="329">
        <v>100.45038904109589</v>
      </c>
      <c r="J16" s="328"/>
      <c r="K16" s="334">
        <v>69.816635616438361</v>
      </c>
      <c r="L16" s="333"/>
      <c r="M16" s="332">
        <v>3915.4428958904105</v>
      </c>
      <c r="N16" s="331"/>
      <c r="O16" s="330">
        <v>4645.9659945205476</v>
      </c>
      <c r="P16" s="139"/>
      <c r="Q16" s="329">
        <v>43.082898630136988</v>
      </c>
      <c r="R16" s="328"/>
      <c r="S16" s="136">
        <v>482.59979726027399</v>
      </c>
      <c r="T16" s="135"/>
      <c r="U16" s="337">
        <v>177.68095890410959</v>
      </c>
      <c r="V16" s="336"/>
      <c r="W16" s="326">
        <v>5349.3296493150683</v>
      </c>
      <c r="X16" s="310"/>
      <c r="Z16" s="338"/>
    </row>
    <row r="17" spans="1:26" s="121" customFormat="1" ht="15" customHeight="1">
      <c r="A17" s="141">
        <v>2016</v>
      </c>
      <c r="C17" s="335">
        <v>2705.1058387978142</v>
      </c>
      <c r="D17" s="135"/>
      <c r="E17" s="136">
        <v>619.94558469945355</v>
      </c>
      <c r="F17" s="135"/>
      <c r="G17" s="136">
        <v>458.5169180327868</v>
      </c>
      <c r="H17" s="135"/>
      <c r="I17" s="329">
        <v>101.87054371584699</v>
      </c>
      <c r="J17" s="328"/>
      <c r="K17" s="334">
        <v>71.939661202185789</v>
      </c>
      <c r="L17" s="333"/>
      <c r="M17" s="332">
        <v>3957.3785464480875</v>
      </c>
      <c r="N17" s="331"/>
      <c r="O17" s="330">
        <v>4654.4693087431697</v>
      </c>
      <c r="P17" s="139"/>
      <c r="Q17" s="329">
        <v>44.080229508196716</v>
      </c>
      <c r="R17" s="328"/>
      <c r="S17" s="136">
        <v>488.27660655737708</v>
      </c>
      <c r="T17" s="135"/>
      <c r="U17" s="337">
        <v>176.93471038251369</v>
      </c>
      <c r="V17" s="336"/>
      <c r="W17" s="326">
        <v>5363.7608551912572</v>
      </c>
      <c r="X17" s="310"/>
      <c r="Z17" s="338"/>
    </row>
    <row r="18" spans="1:26" s="121" customFormat="1" ht="15" customHeight="1">
      <c r="A18" s="141">
        <v>2017</v>
      </c>
      <c r="C18" s="335">
        <v>2754.9218027397264</v>
      </c>
      <c r="D18" s="135"/>
      <c r="E18" s="136">
        <v>579.40344931506854</v>
      </c>
      <c r="F18" s="135"/>
      <c r="G18" s="136">
        <v>447.37828767123284</v>
      </c>
      <c r="H18" s="135"/>
      <c r="I18" s="329">
        <v>107.10852328767122</v>
      </c>
      <c r="J18" s="328"/>
      <c r="K18" s="334">
        <v>77.716594520547943</v>
      </c>
      <c r="L18" s="333"/>
      <c r="M18" s="332">
        <v>3966.528657534247</v>
      </c>
      <c r="N18" s="331"/>
      <c r="O18" s="330">
        <v>4805.8778520547949</v>
      </c>
      <c r="P18" s="139"/>
      <c r="Q18" s="329">
        <v>45.538268493150689</v>
      </c>
      <c r="R18" s="328"/>
      <c r="S18" s="136">
        <v>489.04553698630127</v>
      </c>
      <c r="T18" s="135"/>
      <c r="U18" s="337">
        <v>172.07183287671231</v>
      </c>
      <c r="V18" s="336"/>
      <c r="W18" s="326">
        <v>5512.5334904109595</v>
      </c>
      <c r="X18" s="310"/>
      <c r="Z18" s="324"/>
    </row>
    <row r="19" spans="1:26" s="121" customFormat="1" ht="15" customHeight="1">
      <c r="A19" s="141">
        <v>2018</v>
      </c>
      <c r="C19" s="335">
        <v>2800.8843726027399</v>
      </c>
      <c r="D19" s="135"/>
      <c r="E19" s="136">
        <v>600.11737534246572</v>
      </c>
      <c r="F19" s="135"/>
      <c r="G19" s="136">
        <v>455.96347945205486</v>
      </c>
      <c r="H19" s="135"/>
      <c r="I19" s="329">
        <v>113.71169589041097</v>
      </c>
      <c r="J19" s="328"/>
      <c r="K19" s="334">
        <v>83.618717808219188</v>
      </c>
      <c r="L19" s="333"/>
      <c r="M19" s="332">
        <v>4054.2956410958905</v>
      </c>
      <c r="N19" s="331"/>
      <c r="O19" s="330">
        <v>4921.5151205479451</v>
      </c>
      <c r="P19" s="139"/>
      <c r="Q19" s="329">
        <v>48.520413698630136</v>
      </c>
      <c r="R19" s="328"/>
      <c r="S19" s="136">
        <v>491.53757260273977</v>
      </c>
      <c r="T19" s="135"/>
      <c r="U19" s="337">
        <v>164.7228219178082</v>
      </c>
      <c r="V19" s="336"/>
      <c r="W19" s="326">
        <v>5626.2959287671229</v>
      </c>
      <c r="X19" s="310"/>
      <c r="Z19" s="324"/>
    </row>
    <row r="20" spans="1:26" s="121" customFormat="1" ht="6" customHeight="1">
      <c r="A20" s="141"/>
      <c r="C20" s="335"/>
      <c r="D20" s="135"/>
      <c r="E20" s="136"/>
      <c r="F20" s="135"/>
      <c r="G20" s="136"/>
      <c r="H20" s="135"/>
      <c r="I20" s="329"/>
      <c r="J20" s="328"/>
      <c r="K20" s="334"/>
      <c r="L20" s="333"/>
      <c r="M20" s="332"/>
      <c r="N20" s="331"/>
      <c r="O20" s="330"/>
      <c r="P20" s="139"/>
      <c r="Q20" s="329"/>
      <c r="R20" s="328"/>
      <c r="S20" s="136"/>
      <c r="T20" s="135"/>
      <c r="U20" s="136"/>
      <c r="V20" s="327"/>
      <c r="W20" s="326"/>
      <c r="X20" s="310"/>
      <c r="Z20" s="324"/>
    </row>
    <row r="21" spans="1:26" s="121" customFormat="1" ht="8.1" customHeight="1">
      <c r="A21" s="119"/>
      <c r="B21" s="118"/>
      <c r="C21" s="325"/>
      <c r="D21" s="96"/>
      <c r="E21" s="97"/>
      <c r="F21" s="96"/>
      <c r="G21" s="97"/>
      <c r="H21" s="96"/>
      <c r="I21" s="313"/>
      <c r="J21" s="312"/>
      <c r="K21" s="318"/>
      <c r="L21" s="317"/>
      <c r="M21" s="316"/>
      <c r="N21" s="315"/>
      <c r="O21" s="314"/>
      <c r="P21" s="116"/>
      <c r="Q21" s="313"/>
      <c r="R21" s="312"/>
      <c r="S21" s="97"/>
      <c r="T21" s="96"/>
      <c r="U21" s="97"/>
      <c r="V21" s="92"/>
      <c r="W21" s="311"/>
      <c r="X21" s="310"/>
      <c r="Z21" s="324"/>
    </row>
    <row r="22" spans="1:26" s="121" customFormat="1" ht="8.1" customHeight="1">
      <c r="A22" s="119"/>
      <c r="B22" s="118"/>
      <c r="C22" s="325"/>
      <c r="D22" s="96"/>
      <c r="E22" s="97"/>
      <c r="F22" s="96"/>
      <c r="G22" s="97"/>
      <c r="H22" s="96"/>
      <c r="I22" s="313"/>
      <c r="J22" s="312"/>
      <c r="K22" s="318"/>
      <c r="L22" s="317"/>
      <c r="M22" s="316"/>
      <c r="N22" s="315"/>
      <c r="O22" s="314"/>
      <c r="P22" s="116"/>
      <c r="Q22" s="313"/>
      <c r="R22" s="312"/>
      <c r="S22" s="97"/>
      <c r="T22" s="96"/>
      <c r="U22" s="97"/>
      <c r="V22" s="92"/>
      <c r="W22" s="311"/>
      <c r="X22" s="310"/>
      <c r="Z22" s="324"/>
    </row>
    <row r="23" spans="1:26" s="121" customFormat="1" ht="8.1" customHeight="1">
      <c r="A23" s="119"/>
      <c r="B23" s="118"/>
      <c r="C23" s="325"/>
      <c r="D23" s="96"/>
      <c r="E23" s="97"/>
      <c r="F23" s="96"/>
      <c r="G23" s="97"/>
      <c r="H23" s="96"/>
      <c r="I23" s="313"/>
      <c r="J23" s="312"/>
      <c r="K23" s="318"/>
      <c r="L23" s="317"/>
      <c r="M23" s="316"/>
      <c r="N23" s="315"/>
      <c r="O23" s="314"/>
      <c r="P23" s="116"/>
      <c r="Q23" s="313"/>
      <c r="R23" s="312"/>
      <c r="S23" s="97"/>
      <c r="T23" s="96"/>
      <c r="U23" s="97"/>
      <c r="V23" s="92"/>
      <c r="W23" s="311"/>
      <c r="X23" s="310"/>
      <c r="Z23" s="324"/>
    </row>
    <row r="24" spans="1:26" s="26" customFormat="1" ht="6" customHeight="1">
      <c r="A24" s="105"/>
      <c r="B24" s="104"/>
      <c r="C24" s="116"/>
      <c r="D24" s="96"/>
      <c r="E24" s="97"/>
      <c r="F24" s="96"/>
      <c r="G24" s="97"/>
      <c r="H24" s="96"/>
      <c r="I24" s="313"/>
      <c r="J24" s="312"/>
      <c r="K24" s="318"/>
      <c r="L24" s="317"/>
      <c r="M24" s="316"/>
      <c r="N24" s="315"/>
      <c r="O24" s="314"/>
      <c r="P24" s="116"/>
      <c r="Q24" s="313"/>
      <c r="R24" s="312"/>
      <c r="S24" s="97"/>
      <c r="T24" s="96"/>
      <c r="U24" s="97"/>
      <c r="V24" s="92"/>
      <c r="W24" s="311"/>
      <c r="X24" s="310"/>
    </row>
    <row r="25" spans="1:26" s="26" customFormat="1" ht="15" customHeight="1">
      <c r="A25" s="105">
        <v>2018</v>
      </c>
      <c r="B25" s="319">
        <v>2</v>
      </c>
      <c r="C25" s="116">
        <v>2698.6268214285715</v>
      </c>
      <c r="D25" s="96"/>
      <c r="E25" s="97">
        <v>565.82164285714293</v>
      </c>
      <c r="F25" s="96"/>
      <c r="G25" s="97">
        <v>438.33964285714285</v>
      </c>
      <c r="H25" s="96"/>
      <c r="I25" s="313">
        <v>105.44221428571429</v>
      </c>
      <c r="J25" s="312"/>
      <c r="K25" s="318">
        <v>79.288321428571422</v>
      </c>
      <c r="L25" s="317"/>
      <c r="M25" s="316">
        <v>3887.5186428571428</v>
      </c>
      <c r="N25" s="315"/>
      <c r="O25" s="314">
        <v>4827.1793214285717</v>
      </c>
      <c r="P25" s="116"/>
      <c r="Q25" s="313">
        <v>43.433571428571433</v>
      </c>
      <c r="R25" s="312"/>
      <c r="S25" s="97">
        <v>467.65767857142862</v>
      </c>
      <c r="T25" s="96"/>
      <c r="U25" s="97">
        <v>164.67396428571428</v>
      </c>
      <c r="V25" s="92"/>
      <c r="W25" s="311">
        <v>5502.9445357142877</v>
      </c>
      <c r="X25" s="310"/>
    </row>
    <row r="26" spans="1:26" s="26" customFormat="1" ht="15" customHeight="1">
      <c r="A26" s="105"/>
      <c r="B26" s="319">
        <v>3</v>
      </c>
      <c r="C26" s="116">
        <v>2824.6838387096773</v>
      </c>
      <c r="D26" s="96"/>
      <c r="E26" s="97">
        <v>595.00558064516122</v>
      </c>
      <c r="F26" s="96"/>
      <c r="G26" s="97">
        <v>460.30783870967741</v>
      </c>
      <c r="H26" s="96"/>
      <c r="I26" s="313">
        <v>111.38509677419356</v>
      </c>
      <c r="J26" s="312"/>
      <c r="K26" s="318">
        <v>79.78</v>
      </c>
      <c r="L26" s="317"/>
      <c r="M26" s="316">
        <v>4071.1623548387092</v>
      </c>
      <c r="N26" s="315"/>
      <c r="O26" s="314">
        <v>4927.0789032258062</v>
      </c>
      <c r="P26" s="116"/>
      <c r="Q26" s="313">
        <v>48.974709677419348</v>
      </c>
      <c r="R26" s="312"/>
      <c r="S26" s="97">
        <v>486.3203548387097</v>
      </c>
      <c r="T26" s="96"/>
      <c r="U26" s="97">
        <v>172.45258064516128</v>
      </c>
      <c r="V26" s="92"/>
      <c r="W26" s="311">
        <v>5634.8265483870964</v>
      </c>
      <c r="X26" s="310"/>
    </row>
    <row r="27" spans="1:26" s="26" customFormat="1" ht="15" customHeight="1">
      <c r="A27" s="105"/>
      <c r="B27" s="319">
        <v>4</v>
      </c>
      <c r="C27" s="116">
        <v>2757.0250333333333</v>
      </c>
      <c r="D27" s="96"/>
      <c r="E27" s="97">
        <v>587.61243333333334</v>
      </c>
      <c r="F27" s="96"/>
      <c r="G27" s="97">
        <v>456.03543333333334</v>
      </c>
      <c r="H27" s="96"/>
      <c r="I27" s="313">
        <v>112.32369999999999</v>
      </c>
      <c r="J27" s="312"/>
      <c r="K27" s="318">
        <v>82.158866666666668</v>
      </c>
      <c r="L27" s="317"/>
      <c r="M27" s="316">
        <v>3995.1554666666666</v>
      </c>
      <c r="N27" s="315"/>
      <c r="O27" s="314">
        <v>4775.9403666666667</v>
      </c>
      <c r="P27" s="116"/>
      <c r="Q27" s="313">
        <v>51.810733333333332</v>
      </c>
      <c r="R27" s="312"/>
      <c r="S27" s="97">
        <v>479.17303333333336</v>
      </c>
      <c r="T27" s="96"/>
      <c r="U27" s="97">
        <v>170.11446666666669</v>
      </c>
      <c r="V27" s="92"/>
      <c r="W27" s="311">
        <v>5477.0385999999999</v>
      </c>
      <c r="X27" s="310"/>
    </row>
    <row r="28" spans="1:26" s="26" customFormat="1" ht="15" customHeight="1">
      <c r="A28" s="105"/>
      <c r="B28" s="319">
        <v>5</v>
      </c>
      <c r="C28" s="116">
        <v>2812.9028709677418</v>
      </c>
      <c r="D28" s="96"/>
      <c r="E28" s="97">
        <v>599.83867741935478</v>
      </c>
      <c r="F28" s="96"/>
      <c r="G28" s="97">
        <v>456.29374193548387</v>
      </c>
      <c r="H28" s="96"/>
      <c r="I28" s="313">
        <v>112.22938709677419</v>
      </c>
      <c r="J28" s="312"/>
      <c r="K28" s="318">
        <v>80.335193548387096</v>
      </c>
      <c r="L28" s="317"/>
      <c r="M28" s="316">
        <v>4061.5998709677419</v>
      </c>
      <c r="N28" s="315"/>
      <c r="O28" s="314">
        <v>4800.04335483871</v>
      </c>
      <c r="P28" s="116"/>
      <c r="Q28" s="313">
        <v>43.712161290322584</v>
      </c>
      <c r="R28" s="312"/>
      <c r="S28" s="97">
        <v>500.87812903225807</v>
      </c>
      <c r="T28" s="96"/>
      <c r="U28" s="97">
        <v>165.48416129032259</v>
      </c>
      <c r="V28" s="92"/>
      <c r="W28" s="311">
        <v>5510.1178064516125</v>
      </c>
      <c r="X28" s="310"/>
    </row>
    <row r="29" spans="1:26" s="26" customFormat="1" ht="15" customHeight="1">
      <c r="A29" s="105"/>
      <c r="B29" s="319">
        <v>6</v>
      </c>
      <c r="C29" s="116">
        <v>2773.1773333333335</v>
      </c>
      <c r="D29" s="96"/>
      <c r="E29" s="97">
        <v>593.67353333333324</v>
      </c>
      <c r="F29" s="96"/>
      <c r="G29" s="97">
        <v>448.16436666666669</v>
      </c>
      <c r="H29" s="96"/>
      <c r="I29" s="313">
        <v>114.01716666666667</v>
      </c>
      <c r="J29" s="312"/>
      <c r="K29" s="318">
        <v>78.492566666666661</v>
      </c>
      <c r="L29" s="317"/>
      <c r="M29" s="316">
        <v>4007.5249666666668</v>
      </c>
      <c r="N29" s="315"/>
      <c r="O29" s="314">
        <v>4779.8261333333339</v>
      </c>
      <c r="P29" s="116"/>
      <c r="Q29" s="313">
        <v>48.397333333333336</v>
      </c>
      <c r="R29" s="312"/>
      <c r="S29" s="97">
        <v>500.14389999999997</v>
      </c>
      <c r="T29" s="96"/>
      <c r="U29" s="97">
        <v>160.10606666666666</v>
      </c>
      <c r="V29" s="92"/>
      <c r="W29" s="311">
        <v>5488.4734333333345</v>
      </c>
      <c r="X29" s="310"/>
    </row>
    <row r="30" spans="1:26" s="26" customFormat="1" ht="15" customHeight="1">
      <c r="A30" s="105"/>
      <c r="B30" s="319">
        <v>7</v>
      </c>
      <c r="C30" s="116">
        <v>2777.67735483871</v>
      </c>
      <c r="D30" s="96"/>
      <c r="E30" s="97">
        <v>598.26232258064522</v>
      </c>
      <c r="F30" s="96"/>
      <c r="G30" s="97">
        <v>451.67074193548387</v>
      </c>
      <c r="H30" s="96"/>
      <c r="I30" s="313">
        <v>115.24474193548387</v>
      </c>
      <c r="J30" s="312"/>
      <c r="K30" s="318">
        <v>79.909709677419357</v>
      </c>
      <c r="L30" s="317"/>
      <c r="M30" s="316">
        <v>4022.7648709677424</v>
      </c>
      <c r="N30" s="315"/>
      <c r="O30" s="314">
        <v>4832.2369032258066</v>
      </c>
      <c r="P30" s="116"/>
      <c r="Q30" s="313">
        <v>45.967774193548387</v>
      </c>
      <c r="R30" s="312"/>
      <c r="S30" s="97">
        <v>490.79961290322581</v>
      </c>
      <c r="T30" s="96"/>
      <c r="U30" s="97">
        <v>154.8636129032258</v>
      </c>
      <c r="V30" s="92"/>
      <c r="W30" s="311">
        <v>5523.867903225806</v>
      </c>
      <c r="X30" s="310"/>
    </row>
    <row r="31" spans="1:26" s="26" customFormat="1" ht="15" customHeight="1">
      <c r="A31" s="105"/>
      <c r="B31" s="319">
        <v>8</v>
      </c>
      <c r="C31" s="116">
        <v>2775.0878387096773</v>
      </c>
      <c r="D31" s="96"/>
      <c r="E31" s="97">
        <v>601.13603225806457</v>
      </c>
      <c r="F31" s="96"/>
      <c r="G31" s="97">
        <v>454.21761290322576</v>
      </c>
      <c r="H31" s="96"/>
      <c r="I31" s="313">
        <v>115.9011935483871</v>
      </c>
      <c r="J31" s="312"/>
      <c r="K31" s="318">
        <v>78.102967741935487</v>
      </c>
      <c r="L31" s="317"/>
      <c r="M31" s="316">
        <v>4024.4456451612905</v>
      </c>
      <c r="N31" s="315"/>
      <c r="O31" s="314">
        <v>4918.6948709677417</v>
      </c>
      <c r="P31" s="116"/>
      <c r="Q31" s="313">
        <v>46.410838709677421</v>
      </c>
      <c r="R31" s="312"/>
      <c r="S31" s="97">
        <v>476.44309677419358</v>
      </c>
      <c r="T31" s="96"/>
      <c r="U31" s="97">
        <v>153.03990322580646</v>
      </c>
      <c r="V31" s="92"/>
      <c r="W31" s="311">
        <v>5594.5887096774195</v>
      </c>
      <c r="X31" s="310"/>
    </row>
    <row r="32" spans="1:26" s="26" customFormat="1" ht="15" customHeight="1">
      <c r="A32" s="105"/>
      <c r="B32" s="319">
        <v>9</v>
      </c>
      <c r="C32" s="116">
        <v>2703.8771333333334</v>
      </c>
      <c r="D32" s="96"/>
      <c r="E32" s="97">
        <v>574.96969999999999</v>
      </c>
      <c r="F32" s="96"/>
      <c r="G32" s="97">
        <v>437.04323333333338</v>
      </c>
      <c r="H32" s="96"/>
      <c r="I32" s="313">
        <v>107.3133</v>
      </c>
      <c r="J32" s="312"/>
      <c r="K32" s="318">
        <v>78.994766666666663</v>
      </c>
      <c r="L32" s="317"/>
      <c r="M32" s="316">
        <v>3902.1981333333333</v>
      </c>
      <c r="N32" s="315"/>
      <c r="O32" s="314">
        <v>4859.2002999999995</v>
      </c>
      <c r="P32" s="323"/>
      <c r="Q32" s="313">
        <v>49.740699999999997</v>
      </c>
      <c r="R32" s="312"/>
      <c r="S32" s="97">
        <v>497.83349999999996</v>
      </c>
      <c r="T32" s="96"/>
      <c r="U32" s="97">
        <v>155.75236666666666</v>
      </c>
      <c r="V32" s="92"/>
      <c r="W32" s="311">
        <v>5562.5268666666661</v>
      </c>
      <c r="X32" s="322"/>
    </row>
    <row r="33" spans="1:25" s="26" customFormat="1" ht="15" customHeight="1">
      <c r="A33" s="105"/>
      <c r="B33" s="104">
        <v>10</v>
      </c>
      <c r="C33" s="116">
        <v>2912.2802258064517</v>
      </c>
      <c r="D33" s="96"/>
      <c r="E33" s="97">
        <v>628.57174193548383</v>
      </c>
      <c r="F33" s="96"/>
      <c r="G33" s="97">
        <v>478.79825806451612</v>
      </c>
      <c r="H33" s="96"/>
      <c r="I33" s="313">
        <v>116.49041935483871</v>
      </c>
      <c r="J33" s="312"/>
      <c r="K33" s="318">
        <v>89.980225806451614</v>
      </c>
      <c r="L33" s="317"/>
      <c r="M33" s="316">
        <v>4226.1208709677421</v>
      </c>
      <c r="N33" s="315"/>
      <c r="O33" s="314">
        <v>5074.1619677419358</v>
      </c>
      <c r="P33" s="116"/>
      <c r="Q33" s="313">
        <v>52.304903225806449</v>
      </c>
      <c r="R33" s="312"/>
      <c r="S33" s="97">
        <v>507.16248387096778</v>
      </c>
      <c r="T33" s="96"/>
      <c r="U33" s="97">
        <v>169.7777741935484</v>
      </c>
      <c r="V33" s="92"/>
      <c r="W33" s="311">
        <v>5803.4071290322581</v>
      </c>
      <c r="X33" s="310"/>
    </row>
    <row r="34" spans="1:25" s="26" customFormat="1" ht="15" customHeight="1">
      <c r="A34" s="105"/>
      <c r="B34" s="104">
        <v>11</v>
      </c>
      <c r="C34" s="116">
        <v>2945.3541333333333</v>
      </c>
      <c r="D34" s="96"/>
      <c r="E34" s="97">
        <v>646.06616666666673</v>
      </c>
      <c r="F34" s="96"/>
      <c r="G34" s="97">
        <v>479.50733333333329</v>
      </c>
      <c r="H34" s="96"/>
      <c r="I34" s="313">
        <v>123.83006666666667</v>
      </c>
      <c r="J34" s="312"/>
      <c r="K34" s="318">
        <v>100.47813333333333</v>
      </c>
      <c r="L34" s="317"/>
      <c r="M34" s="316">
        <v>4295.2358333333332</v>
      </c>
      <c r="N34" s="315"/>
      <c r="O34" s="314">
        <v>5222.0025333333333</v>
      </c>
      <c r="P34" s="116"/>
      <c r="Q34" s="313">
        <v>53.333099999999995</v>
      </c>
      <c r="R34" s="312"/>
      <c r="S34" s="97">
        <v>511.05806666666666</v>
      </c>
      <c r="T34" s="96"/>
      <c r="U34" s="321">
        <v>167.07653333333334</v>
      </c>
      <c r="V34" s="320"/>
      <c r="W34" s="311">
        <v>5953.4702333333325</v>
      </c>
      <c r="X34" s="310"/>
    </row>
    <row r="35" spans="1:25" s="26" customFormat="1" ht="15" customHeight="1">
      <c r="A35" s="105"/>
      <c r="B35" s="104">
        <v>12</v>
      </c>
      <c r="C35" s="116">
        <v>2842.0455806451614</v>
      </c>
      <c r="D35" s="96"/>
      <c r="E35" s="97">
        <v>626.76180645161287</v>
      </c>
      <c r="F35" s="96"/>
      <c r="G35" s="97">
        <v>462.13574193548391</v>
      </c>
      <c r="H35" s="96"/>
      <c r="I35" s="313">
        <v>124.1415806451613</v>
      </c>
      <c r="J35" s="312"/>
      <c r="K35" s="318">
        <v>100.02909677419355</v>
      </c>
      <c r="L35" s="317"/>
      <c r="M35" s="316">
        <v>4155.1138064516126</v>
      </c>
      <c r="N35" s="315"/>
      <c r="O35" s="314">
        <v>5104.3210967741934</v>
      </c>
      <c r="P35" s="116"/>
      <c r="Q35" s="313">
        <v>52.722709677419353</v>
      </c>
      <c r="R35" s="312"/>
      <c r="S35" s="97">
        <v>490.31387096774193</v>
      </c>
      <c r="T35" s="96"/>
      <c r="U35" s="97">
        <v>172.80680645161291</v>
      </c>
      <c r="V35" s="92"/>
      <c r="W35" s="311">
        <v>5820.1644838709681</v>
      </c>
      <c r="X35" s="310"/>
    </row>
    <row r="36" spans="1:25" s="26" customFormat="1" ht="6" customHeight="1">
      <c r="A36" s="105"/>
      <c r="B36" s="104"/>
      <c r="C36" s="116"/>
      <c r="D36" s="96"/>
      <c r="E36" s="97"/>
      <c r="F36" s="96"/>
      <c r="G36" s="97"/>
      <c r="H36" s="96"/>
      <c r="I36" s="313"/>
      <c r="J36" s="312"/>
      <c r="K36" s="318"/>
      <c r="L36" s="317"/>
      <c r="M36" s="316"/>
      <c r="N36" s="315"/>
      <c r="O36" s="314"/>
      <c r="P36" s="116"/>
      <c r="Q36" s="313"/>
      <c r="R36" s="312"/>
      <c r="S36" s="97"/>
      <c r="T36" s="96"/>
      <c r="U36" s="97"/>
      <c r="V36" s="92"/>
      <c r="W36" s="311"/>
      <c r="X36" s="310"/>
    </row>
    <row r="37" spans="1:25" s="26" customFormat="1" ht="15" customHeight="1">
      <c r="A37" s="105">
        <v>2019</v>
      </c>
      <c r="B37" s="319">
        <v>1</v>
      </c>
      <c r="C37" s="116">
        <v>2926.8145483870967</v>
      </c>
      <c r="D37" s="96"/>
      <c r="E37" s="97">
        <v>640.62429032258058</v>
      </c>
      <c r="F37" s="96"/>
      <c r="G37" s="97">
        <v>481.73458064516132</v>
      </c>
      <c r="H37" s="96"/>
      <c r="I37" s="313">
        <v>121.62951612903225</v>
      </c>
      <c r="J37" s="312"/>
      <c r="K37" s="318">
        <v>99.112387096774185</v>
      </c>
      <c r="L37" s="317"/>
      <c r="M37" s="316">
        <v>4269.9153225806449</v>
      </c>
      <c r="N37" s="315"/>
      <c r="O37" s="314">
        <v>5179.9616451612901</v>
      </c>
      <c r="P37" s="116"/>
      <c r="Q37" s="313">
        <v>48.739677419354841</v>
      </c>
      <c r="R37" s="312"/>
      <c r="S37" s="97">
        <v>501.25190322580642</v>
      </c>
      <c r="T37" s="96"/>
      <c r="U37" s="97">
        <v>170.26929032258064</v>
      </c>
      <c r="V37" s="92"/>
      <c r="W37" s="311">
        <v>5900.2225161290316</v>
      </c>
      <c r="X37" s="310"/>
    </row>
    <row r="38" spans="1:25" s="26" customFormat="1" ht="15" customHeight="1">
      <c r="A38" s="105"/>
      <c r="B38" s="319">
        <v>2</v>
      </c>
      <c r="C38" s="116">
        <v>2791.2476071428573</v>
      </c>
      <c r="D38" s="96"/>
      <c r="E38" s="97">
        <v>613.37689285714282</v>
      </c>
      <c r="F38" s="96"/>
      <c r="G38" s="97">
        <v>461.30653571428576</v>
      </c>
      <c r="H38" s="96"/>
      <c r="I38" s="313">
        <v>122.74028571428572</v>
      </c>
      <c r="J38" s="312"/>
      <c r="K38" s="318">
        <v>102.22725</v>
      </c>
      <c r="L38" s="317"/>
      <c r="M38" s="316">
        <v>4090.8985714285714</v>
      </c>
      <c r="N38" s="315"/>
      <c r="O38" s="314">
        <v>4878.8656071428568</v>
      </c>
      <c r="P38" s="116"/>
      <c r="Q38" s="313">
        <v>47.473964285714281</v>
      </c>
      <c r="R38" s="312"/>
      <c r="S38" s="97">
        <v>473.38310714285717</v>
      </c>
      <c r="T38" s="96"/>
      <c r="U38" s="97">
        <v>161.26632142857144</v>
      </c>
      <c r="V38" s="92"/>
      <c r="W38" s="311">
        <v>5560.9890000000005</v>
      </c>
      <c r="X38" s="310"/>
    </row>
    <row r="39" spans="1:25" s="26" customFormat="1" ht="15" customHeight="1">
      <c r="A39" s="105"/>
      <c r="B39" s="319">
        <v>3</v>
      </c>
      <c r="C39" s="116">
        <v>2891.9290967741936</v>
      </c>
      <c r="D39" s="96"/>
      <c r="E39" s="97">
        <v>631.33390322580647</v>
      </c>
      <c r="F39" s="96"/>
      <c r="G39" s="97">
        <v>472.5396774193548</v>
      </c>
      <c r="H39" s="96"/>
      <c r="I39" s="313">
        <v>124.05609677419355</v>
      </c>
      <c r="J39" s="312"/>
      <c r="K39" s="318">
        <v>100.48135483870968</v>
      </c>
      <c r="L39" s="317"/>
      <c r="M39" s="316">
        <v>4220.3401290322581</v>
      </c>
      <c r="N39" s="315"/>
      <c r="O39" s="314">
        <v>5043.6834838709674</v>
      </c>
      <c r="P39" s="116"/>
      <c r="Q39" s="313">
        <v>53.079096774193552</v>
      </c>
      <c r="R39" s="312"/>
      <c r="S39" s="97">
        <v>492.63251612903224</v>
      </c>
      <c r="T39" s="96"/>
      <c r="U39" s="97">
        <v>165.74964516129032</v>
      </c>
      <c r="V39" s="92"/>
      <c r="W39" s="311">
        <v>5755.1447419354836</v>
      </c>
      <c r="X39" s="310"/>
    </row>
    <row r="40" spans="1:25" s="26" customFormat="1" ht="15" customHeight="1">
      <c r="A40" s="105"/>
      <c r="B40" s="319">
        <v>4</v>
      </c>
      <c r="C40" s="116">
        <v>2786.7707333333333</v>
      </c>
      <c r="D40" s="96"/>
      <c r="E40" s="97">
        <v>613.49043333333327</v>
      </c>
      <c r="F40" s="96"/>
      <c r="G40" s="97">
        <v>454.04246666666666</v>
      </c>
      <c r="H40" s="96"/>
      <c r="I40" s="313">
        <v>129.1292</v>
      </c>
      <c r="J40" s="312"/>
      <c r="K40" s="318">
        <v>99.37433333333334</v>
      </c>
      <c r="L40" s="317"/>
      <c r="M40" s="316">
        <v>4082.8071666666669</v>
      </c>
      <c r="N40" s="315"/>
      <c r="O40" s="314">
        <v>4808.7078666666666</v>
      </c>
      <c r="P40" s="116"/>
      <c r="Q40" s="313">
        <v>54.041633333333337</v>
      </c>
      <c r="R40" s="312"/>
      <c r="S40" s="97">
        <v>470.30973333333333</v>
      </c>
      <c r="T40" s="96"/>
      <c r="U40" s="97">
        <v>154.00443333333334</v>
      </c>
      <c r="V40" s="92"/>
      <c r="W40" s="311">
        <v>5487.0636666666669</v>
      </c>
      <c r="X40" s="310"/>
    </row>
    <row r="41" spans="1:25" s="26" customFormat="1" ht="15" customHeight="1">
      <c r="A41" s="105"/>
      <c r="B41" s="319">
        <v>5</v>
      </c>
      <c r="C41" s="116">
        <v>2860.6650322580645</v>
      </c>
      <c r="D41" s="96"/>
      <c r="E41" s="97">
        <v>627.83609677419361</v>
      </c>
      <c r="F41" s="96"/>
      <c r="G41" s="97">
        <v>464.31416129032255</v>
      </c>
      <c r="H41" s="96"/>
      <c r="I41" s="313">
        <v>127.23045161290322</v>
      </c>
      <c r="J41" s="312"/>
      <c r="K41" s="318">
        <v>100.35941935483871</v>
      </c>
      <c r="L41" s="317"/>
      <c r="M41" s="316">
        <v>4180.4051612903222</v>
      </c>
      <c r="N41" s="315"/>
      <c r="O41" s="314">
        <v>4975.9065161290328</v>
      </c>
      <c r="P41" s="116"/>
      <c r="Q41" s="313">
        <v>46.54632258064516</v>
      </c>
      <c r="R41" s="312"/>
      <c r="S41" s="97">
        <v>496.86383870967745</v>
      </c>
      <c r="T41" s="96"/>
      <c r="U41" s="97">
        <v>157.88690322580644</v>
      </c>
      <c r="V41" s="92"/>
      <c r="W41" s="311">
        <v>5677.2035806451622</v>
      </c>
      <c r="X41" s="310"/>
    </row>
    <row r="42" spans="1:25" s="26" customFormat="1" ht="15" customHeight="1">
      <c r="A42" s="105"/>
      <c r="B42" s="319">
        <v>6</v>
      </c>
      <c r="C42" s="116">
        <v>2829.7159999999999</v>
      </c>
      <c r="D42" s="96"/>
      <c r="E42" s="97">
        <v>609.14933333333329</v>
      </c>
      <c r="F42" s="96"/>
      <c r="G42" s="97">
        <v>452.75439999999998</v>
      </c>
      <c r="H42" s="96"/>
      <c r="I42" s="313">
        <v>128.3811</v>
      </c>
      <c r="J42" s="312"/>
      <c r="K42" s="318">
        <v>100.95716666666667</v>
      </c>
      <c r="L42" s="317"/>
      <c r="M42" s="316">
        <v>4120.9579999999996</v>
      </c>
      <c r="N42" s="315"/>
      <c r="O42" s="314">
        <v>4899.7174333333332</v>
      </c>
      <c r="P42" s="116"/>
      <c r="Q42" s="313">
        <v>48.139600000000002</v>
      </c>
      <c r="R42" s="312"/>
      <c r="S42" s="97">
        <v>497.39389999999997</v>
      </c>
      <c r="T42" s="96"/>
      <c r="U42" s="97">
        <v>143.94166666666666</v>
      </c>
      <c r="V42" s="92"/>
      <c r="W42" s="311">
        <v>5589.1925999999994</v>
      </c>
      <c r="X42" s="310"/>
    </row>
    <row r="43" spans="1:25" s="26" customFormat="1" ht="15" customHeight="1">
      <c r="A43" s="105"/>
      <c r="B43" s="319">
        <v>7</v>
      </c>
      <c r="C43" s="116">
        <v>2784.1257096774193</v>
      </c>
      <c r="D43" s="96"/>
      <c r="E43" s="97">
        <v>602.83567741935485</v>
      </c>
      <c r="F43" s="96"/>
      <c r="G43" s="97">
        <v>451.08554838709676</v>
      </c>
      <c r="H43" s="96"/>
      <c r="I43" s="313">
        <v>128.56890322580645</v>
      </c>
      <c r="J43" s="312"/>
      <c r="K43" s="318">
        <v>96.016387096774181</v>
      </c>
      <c r="L43" s="317"/>
      <c r="M43" s="316">
        <v>4062.6322258064515</v>
      </c>
      <c r="N43" s="315"/>
      <c r="O43" s="314">
        <v>4812.3381290322577</v>
      </c>
      <c r="P43" s="116"/>
      <c r="Q43" s="313">
        <v>47.035161290322577</v>
      </c>
      <c r="R43" s="312"/>
      <c r="S43" s="97">
        <v>471.58787096774194</v>
      </c>
      <c r="T43" s="96"/>
      <c r="U43" s="97">
        <v>136.36377419354838</v>
      </c>
      <c r="V43" s="92"/>
      <c r="W43" s="311">
        <v>5467.3249354838699</v>
      </c>
      <c r="X43" s="310"/>
    </row>
    <row r="44" spans="1:25" s="26" customFormat="1" ht="6" customHeight="1">
      <c r="A44" s="309"/>
      <c r="B44" s="80"/>
      <c r="C44" s="306"/>
      <c r="D44" s="308"/>
      <c r="E44" s="303"/>
      <c r="F44" s="308"/>
      <c r="G44" s="303"/>
      <c r="H44" s="308"/>
      <c r="I44" s="303"/>
      <c r="J44" s="306"/>
      <c r="K44" s="303"/>
      <c r="L44" s="306"/>
      <c r="M44" s="307"/>
      <c r="N44" s="302"/>
      <c r="O44" s="307"/>
      <c r="P44" s="306"/>
      <c r="Q44" s="303"/>
      <c r="R44" s="306"/>
      <c r="S44" s="305"/>
      <c r="T44" s="304"/>
      <c r="U44" s="303"/>
      <c r="V44" s="302"/>
      <c r="W44" s="301"/>
      <c r="X44" s="300"/>
      <c r="Y44" s="299"/>
    </row>
    <row r="45" spans="1:25" ht="12" customHeight="1"/>
    <row r="46" spans="1:25" s="288" customFormat="1" ht="15" customHeight="1">
      <c r="A46" s="298" t="s">
        <v>139</v>
      </c>
      <c r="B46" s="297" t="s">
        <v>187</v>
      </c>
      <c r="C46" s="44" t="s">
        <v>186</v>
      </c>
      <c r="D46" s="44"/>
      <c r="E46" s="44"/>
      <c r="F46" s="44"/>
      <c r="G46" s="44"/>
      <c r="H46" s="44"/>
      <c r="I46" s="44"/>
      <c r="J46" s="44"/>
      <c r="K46" s="44"/>
      <c r="L46" s="29"/>
      <c r="M46" s="296" t="s">
        <v>185</v>
      </c>
      <c r="N46" s="296"/>
      <c r="O46" s="43" t="s">
        <v>184</v>
      </c>
      <c r="P46" s="43"/>
      <c r="Q46" s="37"/>
      <c r="R46" s="37"/>
      <c r="S46" s="37"/>
      <c r="T46" s="37"/>
      <c r="U46" s="37"/>
      <c r="V46" s="37"/>
      <c r="W46" s="37"/>
      <c r="X46" s="37"/>
    </row>
    <row r="47" spans="1:25" s="288" customFormat="1" ht="33" customHeight="1">
      <c r="C47" s="44"/>
      <c r="D47" s="44"/>
      <c r="E47" s="44"/>
      <c r="F47" s="44"/>
      <c r="G47" s="44"/>
      <c r="H47" s="44"/>
      <c r="I47" s="44"/>
      <c r="J47" s="44"/>
      <c r="K47" s="44"/>
      <c r="L47" s="29"/>
      <c r="M47" s="295"/>
      <c r="N47" s="295"/>
      <c r="O47" s="37"/>
      <c r="P47" s="37"/>
      <c r="Q47" s="37"/>
      <c r="R47" s="37"/>
      <c r="S47" s="37"/>
      <c r="T47" s="37"/>
      <c r="U47" s="37"/>
      <c r="V47" s="37"/>
      <c r="W47" s="37"/>
      <c r="X47" s="37"/>
    </row>
    <row r="48" spans="1:25" s="288" customFormat="1" ht="6" customHeight="1">
      <c r="B48" s="292"/>
      <c r="C48" s="44"/>
      <c r="D48" s="44"/>
      <c r="E48" s="293"/>
      <c r="F48" s="293"/>
      <c r="G48" s="293"/>
      <c r="H48" s="293"/>
      <c r="I48" s="293"/>
      <c r="J48" s="293"/>
      <c r="K48" s="293"/>
      <c r="L48" s="294"/>
      <c r="M48" s="289"/>
      <c r="N48" s="289"/>
      <c r="O48" s="37"/>
      <c r="P48" s="37"/>
      <c r="Q48" s="293"/>
      <c r="R48" s="293"/>
      <c r="S48" s="293"/>
      <c r="T48" s="293"/>
      <c r="U48" s="293"/>
      <c r="V48" s="293"/>
      <c r="W48" s="293"/>
      <c r="X48" s="293"/>
    </row>
    <row r="49" spans="2:24" s="288" customFormat="1" ht="28.5" customHeight="1">
      <c r="B49" s="292" t="s">
        <v>183</v>
      </c>
      <c r="C49" s="291" t="s">
        <v>182</v>
      </c>
      <c r="D49" s="291"/>
      <c r="E49" s="291"/>
      <c r="F49" s="291"/>
      <c r="G49" s="291"/>
      <c r="H49" s="291"/>
      <c r="I49" s="291"/>
      <c r="J49" s="291"/>
      <c r="K49" s="291"/>
      <c r="L49" s="290"/>
      <c r="M49" s="289" t="s">
        <v>181</v>
      </c>
      <c r="N49" s="289"/>
      <c r="O49" s="37" t="s">
        <v>180</v>
      </c>
      <c r="P49" s="37"/>
      <c r="Q49" s="37"/>
      <c r="R49" s="37"/>
      <c r="S49" s="37"/>
      <c r="T49" s="37"/>
      <c r="U49" s="37"/>
      <c r="V49" s="37"/>
      <c r="W49" s="37"/>
      <c r="X49" s="37"/>
    </row>
    <row r="53" spans="2:24">
      <c r="O53" s="288"/>
      <c r="P53" s="288"/>
    </row>
  </sheetData>
  <mergeCells count="30">
    <mergeCell ref="O46:X47"/>
    <mergeCell ref="C49:K49"/>
    <mergeCell ref="O49:X49"/>
    <mergeCell ref="W10:X10"/>
    <mergeCell ref="C48:K48"/>
    <mergeCell ref="O48:X48"/>
    <mergeCell ref="K10:L10"/>
    <mergeCell ref="O10:S10"/>
    <mergeCell ref="C11:D11"/>
    <mergeCell ref="C10:D10"/>
    <mergeCell ref="K11:L11"/>
    <mergeCell ref="G10:H10"/>
    <mergeCell ref="G11:H11"/>
    <mergeCell ref="O8:X8"/>
    <mergeCell ref="O9:S9"/>
    <mergeCell ref="W11:X11"/>
    <mergeCell ref="Q11:R12"/>
    <mergeCell ref="S11:T12"/>
    <mergeCell ref="U11:V12"/>
    <mergeCell ref="U10:V10"/>
    <mergeCell ref="E10:F10"/>
    <mergeCell ref="E11:F11"/>
    <mergeCell ref="O11:P12"/>
    <mergeCell ref="W6:X6"/>
    <mergeCell ref="C46:K47"/>
    <mergeCell ref="A1:X1"/>
    <mergeCell ref="A2:X2"/>
    <mergeCell ref="W4:X4"/>
    <mergeCell ref="W5:X5"/>
    <mergeCell ref="C8:M8"/>
  </mergeCells>
  <printOptions horizontalCentered="1" verticalCentered="1"/>
  <pageMargins left="0.78740157480314965" right="0.59055118110236227" top="0.19685039370078741" bottom="0.27559055118110237" header="0.19685039370078741" footer="0.19685039370078741"/>
  <pageSetup paperSize="9" scale="7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123D8-3032-4271-8B42-130A050D1740}">
  <sheetPr codeName="Module___2">
    <tabColor theme="5" tint="0.79998168889431442"/>
  </sheetPr>
  <dimension ref="A1:AU54"/>
  <sheetViews>
    <sheetView zoomScale="90" zoomScaleNormal="90" workbookViewId="0">
      <selection activeCell="Q7" sqref="Q7:U16"/>
    </sheetView>
  </sheetViews>
  <sheetFormatPr defaultColWidth="6.7109375" defaultRowHeight="12.75"/>
  <cols>
    <col min="1" max="1" width="8" style="23" customWidth="1"/>
    <col min="2" max="2" width="5" style="23" customWidth="1"/>
    <col min="3" max="3" width="10.140625" style="24" customWidth="1"/>
    <col min="4" max="4" width="2" style="25" customWidth="1"/>
    <col min="5" max="5" width="11.85546875" style="23" customWidth="1"/>
    <col min="6" max="6" width="0.85546875" style="23" customWidth="1"/>
    <col min="7" max="7" width="9.7109375" style="24" customWidth="1"/>
    <col min="8" max="8" width="2" style="25" customWidth="1"/>
    <col min="9" max="9" width="11.28515625" style="23" customWidth="1"/>
    <col min="10" max="10" width="0.85546875" style="23" customWidth="1"/>
    <col min="11" max="11" width="13.42578125" style="26" customWidth="1"/>
    <col min="12" max="12" width="0.85546875" style="26" customWidth="1"/>
    <col min="13" max="13" width="14.28515625" style="23" customWidth="1"/>
    <col min="14" max="14" width="0.85546875" style="23" customWidth="1"/>
    <col min="15" max="15" width="7.5703125" style="23" customWidth="1"/>
    <col min="16" max="16" width="1.28515625" style="23" customWidth="1"/>
    <col min="17" max="17" width="9.140625" style="23" customWidth="1"/>
    <col min="18" max="18" width="2" style="23" customWidth="1"/>
    <col min="19" max="19" width="7.85546875" style="23" customWidth="1"/>
    <col min="20" max="20" width="3.28515625" style="25" customWidth="1"/>
    <col min="21" max="21" width="22.85546875" style="23" customWidth="1"/>
    <col min="22" max="22" width="0.85546875" style="23" customWidth="1"/>
    <col min="23" max="23" width="12" style="24" customWidth="1"/>
    <col min="24" max="24" width="2" style="24" customWidth="1"/>
    <col min="25" max="25" width="13.140625" style="23" customWidth="1"/>
    <col min="26" max="26" width="0.85546875" style="23" customWidth="1"/>
    <col min="27" max="36" width="6.7109375" style="23"/>
    <col min="37" max="37" width="7.28515625" style="23" bestFit="1" customWidth="1"/>
    <col min="38" max="39" width="6.85546875" style="23" bestFit="1" customWidth="1"/>
    <col min="40" max="40" width="7.28515625" style="23" bestFit="1" customWidth="1"/>
    <col min="41" max="43" width="6.85546875" style="23" bestFit="1" customWidth="1"/>
    <col min="44" max="44" width="7.28515625" style="23" bestFit="1" customWidth="1"/>
    <col min="45" max="46" width="6.85546875" style="23" bestFit="1" customWidth="1"/>
    <col min="47" max="47" width="7.28515625" style="23" bestFit="1" customWidth="1"/>
    <col min="48" max="16384" width="6.7109375" style="23"/>
  </cols>
  <sheetData>
    <row r="1" spans="1:47" s="284" customFormat="1" ht="16.5" customHeight="1">
      <c r="A1" s="287"/>
      <c r="B1" s="287"/>
      <c r="C1" s="24"/>
      <c r="D1" s="25"/>
      <c r="E1" s="23"/>
      <c r="F1" s="23"/>
      <c r="G1" s="24"/>
      <c r="H1" s="25"/>
      <c r="I1" s="23"/>
      <c r="J1" s="23"/>
      <c r="K1" s="26"/>
      <c r="L1" s="26"/>
      <c r="M1" s="23"/>
      <c r="N1" s="23"/>
      <c r="O1" s="23"/>
      <c r="P1" s="23"/>
      <c r="Q1" s="23"/>
      <c r="R1" s="23"/>
      <c r="S1" s="23"/>
      <c r="T1" s="25"/>
      <c r="U1" s="23"/>
      <c r="V1" s="23"/>
      <c r="W1" s="24"/>
      <c r="X1" s="24"/>
      <c r="Y1" s="286">
        <v>7</v>
      </c>
      <c r="Z1" s="285"/>
    </row>
    <row r="2" spans="1:47" ht="18" customHeight="1">
      <c r="A2" s="283" t="s">
        <v>179</v>
      </c>
      <c r="B2" s="277"/>
      <c r="C2" s="276" t="s">
        <v>178</v>
      </c>
      <c r="D2" s="276"/>
      <c r="G2" s="275"/>
      <c r="H2" s="274"/>
      <c r="O2" s="282"/>
      <c r="P2" s="282"/>
      <c r="S2" s="281" t="s">
        <v>177</v>
      </c>
      <c r="T2" s="280"/>
      <c r="Y2" s="279" t="s">
        <v>176</v>
      </c>
    </row>
    <row r="3" spans="1:47" ht="18" customHeight="1">
      <c r="A3" s="278" t="s">
        <v>175</v>
      </c>
      <c r="B3" s="277"/>
      <c r="C3" s="276" t="s">
        <v>174</v>
      </c>
      <c r="D3" s="276"/>
      <c r="G3" s="275"/>
      <c r="H3" s="274"/>
      <c r="O3" s="273"/>
      <c r="P3" s="273"/>
      <c r="Q3" s="270"/>
      <c r="R3" s="270"/>
      <c r="Y3" s="272" t="s">
        <v>173</v>
      </c>
    </row>
    <row r="4" spans="1:47" ht="6.75" customHeight="1">
      <c r="C4" s="271"/>
      <c r="D4" s="270"/>
      <c r="O4" s="24"/>
      <c r="P4" s="24"/>
      <c r="Q4" s="153"/>
      <c r="R4" s="153"/>
      <c r="Y4" s="24"/>
    </row>
    <row r="5" spans="1:47" ht="18" customHeight="1">
      <c r="A5" s="269"/>
      <c r="B5" s="268"/>
      <c r="C5" s="267" t="s">
        <v>172</v>
      </c>
      <c r="D5" s="267"/>
      <c r="E5" s="266"/>
      <c r="F5" s="266"/>
      <c r="G5" s="266"/>
      <c r="H5" s="265"/>
      <c r="I5" s="264" t="s">
        <v>171</v>
      </c>
      <c r="J5" s="264"/>
      <c r="K5" s="263"/>
      <c r="L5" s="263"/>
      <c r="M5" s="263"/>
      <c r="N5" s="263"/>
      <c r="O5" s="263"/>
      <c r="P5" s="262"/>
      <c r="Q5" s="261"/>
      <c r="R5" s="260"/>
      <c r="S5" s="259"/>
      <c r="T5" s="258"/>
      <c r="U5" s="257"/>
      <c r="V5" s="256"/>
      <c r="W5" s="255"/>
      <c r="X5" s="254"/>
      <c r="Y5" s="253"/>
      <c r="Z5" s="252"/>
    </row>
    <row r="6" spans="1:47" ht="16.149999999999999" customHeight="1">
      <c r="A6" s="210"/>
      <c r="B6" s="209"/>
      <c r="C6" s="251"/>
      <c r="D6" s="250"/>
      <c r="E6" s="249"/>
      <c r="F6" s="248"/>
      <c r="G6" s="247"/>
      <c r="H6" s="246"/>
      <c r="I6" s="244"/>
      <c r="J6" s="245"/>
      <c r="K6" s="244"/>
      <c r="L6" s="245"/>
      <c r="M6" s="244"/>
      <c r="N6" s="243"/>
      <c r="O6" s="190"/>
      <c r="P6" s="189"/>
      <c r="Q6" s="242"/>
      <c r="R6" s="241"/>
      <c r="S6" s="240"/>
      <c r="T6" s="239"/>
      <c r="U6" s="238" t="s">
        <v>170</v>
      </c>
      <c r="V6" s="237"/>
      <c r="W6" s="236"/>
      <c r="X6" s="235"/>
      <c r="Y6" s="234"/>
      <c r="Z6" s="82"/>
    </row>
    <row r="7" spans="1:47" s="39" customFormat="1" ht="16.149999999999999" customHeight="1">
      <c r="A7" s="210"/>
      <c r="B7" s="166"/>
      <c r="C7" s="233" t="s">
        <v>169</v>
      </c>
      <c r="D7" s="230"/>
      <c r="E7" s="231" t="s">
        <v>168</v>
      </c>
      <c r="F7" s="226"/>
      <c r="G7" s="227" t="s">
        <v>164</v>
      </c>
      <c r="H7" s="226"/>
      <c r="I7" s="231" t="s">
        <v>167</v>
      </c>
      <c r="J7" s="230"/>
      <c r="K7" s="231" t="s">
        <v>166</v>
      </c>
      <c r="L7" s="230"/>
      <c r="M7" s="231" t="s">
        <v>165</v>
      </c>
      <c r="N7" s="226"/>
      <c r="O7" s="227" t="s">
        <v>164</v>
      </c>
      <c r="P7" s="232"/>
      <c r="Q7" s="227" t="s">
        <v>163</v>
      </c>
      <c r="R7" s="230"/>
      <c r="S7" s="231" t="s">
        <v>162</v>
      </c>
      <c r="T7" s="230"/>
      <c r="U7" s="229" t="s">
        <v>161</v>
      </c>
      <c r="V7" s="228"/>
      <c r="W7" s="227" t="s">
        <v>160</v>
      </c>
      <c r="X7" s="226"/>
      <c r="Y7" s="225" t="s">
        <v>159</v>
      </c>
      <c r="Z7" s="166"/>
    </row>
    <row r="8" spans="1:47" s="39" customFormat="1" ht="16.149999999999999" customHeight="1">
      <c r="A8" s="210" t="s">
        <v>158</v>
      </c>
      <c r="B8" s="166"/>
      <c r="C8" s="224" t="s">
        <v>157</v>
      </c>
      <c r="D8" s="223"/>
      <c r="E8" s="194" t="s">
        <v>156</v>
      </c>
      <c r="F8" s="222"/>
      <c r="G8" s="219" t="s">
        <v>152</v>
      </c>
      <c r="H8" s="198"/>
      <c r="I8" s="203" t="s">
        <v>155</v>
      </c>
      <c r="J8" s="202"/>
      <c r="K8" s="217" t="s">
        <v>154</v>
      </c>
      <c r="L8" s="216"/>
      <c r="M8" s="221" t="s">
        <v>153</v>
      </c>
      <c r="N8" s="220"/>
      <c r="O8" s="219" t="s">
        <v>152</v>
      </c>
      <c r="P8" s="198"/>
      <c r="Q8" s="213" t="s">
        <v>151</v>
      </c>
      <c r="R8" s="218"/>
      <c r="S8" s="217" t="s">
        <v>150</v>
      </c>
      <c r="T8" s="216"/>
      <c r="U8" s="215" t="s">
        <v>149</v>
      </c>
      <c r="V8" s="214"/>
      <c r="W8" s="213" t="s">
        <v>148</v>
      </c>
      <c r="X8" s="212"/>
      <c r="Y8" s="211" t="s">
        <v>147</v>
      </c>
      <c r="Z8" s="166"/>
    </row>
    <row r="9" spans="1:47" s="165" customFormat="1" ht="16.350000000000001" customHeight="1">
      <c r="A9" s="210" t="s">
        <v>146</v>
      </c>
      <c r="B9" s="209"/>
      <c r="C9" s="208"/>
      <c r="D9" s="207"/>
      <c r="E9" s="201"/>
      <c r="F9" s="206"/>
      <c r="G9" s="205"/>
      <c r="H9" s="204"/>
      <c r="I9" s="203"/>
      <c r="J9" s="202"/>
      <c r="K9" s="201"/>
      <c r="L9" s="200"/>
      <c r="M9" s="199" t="s">
        <v>145</v>
      </c>
      <c r="N9" s="198"/>
      <c r="O9" s="188"/>
      <c r="P9" s="197"/>
      <c r="Q9" s="196"/>
      <c r="R9" s="195"/>
      <c r="S9" s="194" t="s">
        <v>144</v>
      </c>
      <c r="T9" s="193"/>
      <c r="U9" s="192" t="s">
        <v>143</v>
      </c>
      <c r="V9" s="191"/>
      <c r="W9" s="190"/>
      <c r="X9" s="189"/>
      <c r="Y9" s="188" t="s">
        <v>142</v>
      </c>
      <c r="Z9" s="166"/>
      <c r="AK9" s="187"/>
      <c r="AL9" s="187"/>
      <c r="AM9" s="187"/>
      <c r="AN9" s="187"/>
      <c r="AO9" s="187"/>
      <c r="AP9" s="187"/>
      <c r="AQ9" s="187"/>
      <c r="AR9" s="187"/>
      <c r="AS9" s="187"/>
      <c r="AT9" s="187"/>
      <c r="AU9" s="187"/>
    </row>
    <row r="10" spans="1:47" s="165" customFormat="1" ht="5.0999999999999996" customHeight="1">
      <c r="A10" s="186"/>
      <c r="B10" s="185"/>
      <c r="C10" s="184"/>
      <c r="D10" s="183"/>
      <c r="E10" s="182"/>
      <c r="F10" s="181"/>
      <c r="G10" s="169"/>
      <c r="H10" s="180"/>
      <c r="I10" s="171"/>
      <c r="J10" s="179"/>
      <c r="K10" s="173"/>
      <c r="L10" s="174"/>
      <c r="M10" s="178"/>
      <c r="N10" s="177"/>
      <c r="O10" s="167"/>
      <c r="P10" s="176"/>
      <c r="Q10" s="175"/>
      <c r="R10" s="174"/>
      <c r="S10" s="173"/>
      <c r="T10" s="172"/>
      <c r="U10" s="171"/>
      <c r="V10" s="170"/>
      <c r="W10" s="169"/>
      <c r="X10" s="168"/>
      <c r="Y10" s="167"/>
      <c r="Z10" s="166"/>
    </row>
    <row r="11" spans="1:47" s="153" customFormat="1" ht="6" customHeight="1">
      <c r="A11" s="164"/>
      <c r="B11" s="122"/>
      <c r="C11" s="163"/>
      <c r="D11" s="162"/>
      <c r="E11" s="157"/>
      <c r="F11" s="121"/>
      <c r="G11" s="156"/>
      <c r="H11" s="161"/>
      <c r="I11" s="157"/>
      <c r="J11" s="159"/>
      <c r="K11" s="157"/>
      <c r="L11" s="159"/>
      <c r="M11" s="157"/>
      <c r="N11" s="121"/>
      <c r="O11" s="154"/>
      <c r="P11" s="160"/>
      <c r="Q11" s="121"/>
      <c r="R11" s="159"/>
      <c r="S11" s="157"/>
      <c r="T11" s="158"/>
      <c r="U11" s="157"/>
      <c r="V11" s="121"/>
      <c r="W11" s="156"/>
      <c r="X11" s="155"/>
      <c r="Y11" s="154"/>
      <c r="Z11" s="122"/>
    </row>
    <row r="12" spans="1:47" s="121" customFormat="1" ht="15" customHeight="1">
      <c r="A12" s="141">
        <v>2014</v>
      </c>
      <c r="B12" s="122"/>
      <c r="C12" s="152">
        <v>1510.8217260273973</v>
      </c>
      <c r="D12" s="140"/>
      <c r="E12" s="150">
        <v>349.03922465753425</v>
      </c>
      <c r="F12" s="149"/>
      <c r="G12" s="148">
        <v>1859.8609506849318</v>
      </c>
      <c r="H12" s="137"/>
      <c r="I12" s="136">
        <v>40.291183561643841</v>
      </c>
      <c r="J12" s="135"/>
      <c r="K12" s="136">
        <v>57.657904109589033</v>
      </c>
      <c r="L12" s="135"/>
      <c r="M12" s="134">
        <v>37.426301369863012</v>
      </c>
      <c r="N12" s="133"/>
      <c r="O12" s="132">
        <v>135.3753890410959</v>
      </c>
      <c r="P12" s="114"/>
      <c r="Q12" s="131">
        <v>972.60664386301369</v>
      </c>
      <c r="R12" s="130"/>
      <c r="S12" s="146">
        <v>237.44421917808219</v>
      </c>
      <c r="T12" s="128"/>
      <c r="U12" s="127">
        <v>138.09309315068492</v>
      </c>
      <c r="V12" s="126"/>
      <c r="W12" s="144">
        <v>12518.98343838356</v>
      </c>
      <c r="X12" s="143"/>
      <c r="Y12" s="123">
        <v>365</v>
      </c>
      <c r="Z12" s="122"/>
    </row>
    <row r="13" spans="1:47" s="121" customFormat="1" ht="15" customHeight="1">
      <c r="A13" s="141">
        <v>2015</v>
      </c>
      <c r="B13" s="122"/>
      <c r="C13" s="152">
        <v>1529.2457452054794</v>
      </c>
      <c r="D13" s="140"/>
      <c r="E13" s="150">
        <v>331.03215342465757</v>
      </c>
      <c r="F13" s="149"/>
      <c r="G13" s="148">
        <v>1860.2778986301369</v>
      </c>
      <c r="H13" s="137"/>
      <c r="I13" s="136">
        <v>40.784630136986308</v>
      </c>
      <c r="J13" s="135"/>
      <c r="K13" s="136">
        <v>55.284627397260259</v>
      </c>
      <c r="L13" s="135"/>
      <c r="M13" s="134">
        <v>37.944865753424658</v>
      </c>
      <c r="N13" s="133"/>
      <c r="O13" s="132">
        <v>134.01412328767123</v>
      </c>
      <c r="P13" s="114"/>
      <c r="Q13" s="131">
        <v>966.35546013698638</v>
      </c>
      <c r="R13" s="130"/>
      <c r="S13" s="146">
        <v>236.68225205479459</v>
      </c>
      <c r="T13" s="128"/>
      <c r="U13" s="127">
        <v>138.45693150684932</v>
      </c>
      <c r="V13" s="126"/>
      <c r="W13" s="144">
        <v>12600.559210821917</v>
      </c>
      <c r="X13" s="143"/>
      <c r="Y13" s="123">
        <v>365</v>
      </c>
      <c r="Z13" s="122"/>
    </row>
    <row r="14" spans="1:47" s="121" customFormat="1" ht="15" customHeight="1">
      <c r="A14" s="141">
        <v>2016</v>
      </c>
      <c r="B14" s="122"/>
      <c r="C14" s="152">
        <v>1527.3574890710383</v>
      </c>
      <c r="D14" s="140"/>
      <c r="E14" s="150">
        <v>307.26490710382512</v>
      </c>
      <c r="F14" s="149"/>
      <c r="G14" s="148">
        <v>1834.6223961748635</v>
      </c>
      <c r="H14" s="137"/>
      <c r="I14" s="136">
        <v>39.430308743169398</v>
      </c>
      <c r="J14" s="135"/>
      <c r="K14" s="136">
        <v>53.362038251366123</v>
      </c>
      <c r="L14" s="135"/>
      <c r="M14" s="134">
        <v>38.011147540983615</v>
      </c>
      <c r="N14" s="133"/>
      <c r="O14" s="132">
        <v>130.80349453551912</v>
      </c>
      <c r="P14" s="114"/>
      <c r="Q14" s="131">
        <v>933.11947926775963</v>
      </c>
      <c r="R14" s="130"/>
      <c r="S14" s="146">
        <v>234.06839071038249</v>
      </c>
      <c r="T14" s="128"/>
      <c r="U14" s="127">
        <v>137.74012295081968</v>
      </c>
      <c r="V14" s="126"/>
      <c r="W14" s="144">
        <v>12591.493285278688</v>
      </c>
      <c r="X14" s="143"/>
      <c r="Y14" s="123">
        <v>366</v>
      </c>
      <c r="Z14" s="122"/>
    </row>
    <row r="15" spans="1:47" s="121" customFormat="1" ht="15" customHeight="1">
      <c r="A15" s="141">
        <v>2017</v>
      </c>
      <c r="B15" s="122"/>
      <c r="C15" s="152">
        <v>1519.5275452054796</v>
      </c>
      <c r="D15" s="140"/>
      <c r="E15" s="150">
        <v>295.28889589041097</v>
      </c>
      <c r="F15" s="149"/>
      <c r="G15" s="148">
        <v>1814.8164410958905</v>
      </c>
      <c r="H15" s="137"/>
      <c r="I15" s="136">
        <v>38.173989041095886</v>
      </c>
      <c r="J15" s="135"/>
      <c r="K15" s="136">
        <v>52.849813698630129</v>
      </c>
      <c r="L15" s="135"/>
      <c r="M15" s="134">
        <v>37.188536986301365</v>
      </c>
      <c r="N15" s="133"/>
      <c r="O15" s="132">
        <v>128.21233972602738</v>
      </c>
      <c r="P15" s="114"/>
      <c r="Q15" s="131">
        <v>898.01510855616448</v>
      </c>
      <c r="R15" s="130"/>
      <c r="S15" s="146">
        <v>231.64365479452056</v>
      </c>
      <c r="T15" s="128"/>
      <c r="U15" s="127">
        <v>139.02585479452057</v>
      </c>
      <c r="V15" s="126"/>
      <c r="W15" s="144">
        <v>12690.775546912331</v>
      </c>
      <c r="X15" s="143"/>
      <c r="Y15" s="123">
        <v>365</v>
      </c>
      <c r="Z15" s="122"/>
      <c r="AK15" s="142"/>
      <c r="AL15" s="142"/>
      <c r="AM15" s="142"/>
      <c r="AN15" s="142"/>
      <c r="AO15" s="142"/>
      <c r="AP15" s="142"/>
      <c r="AQ15" s="142"/>
      <c r="AR15" s="142"/>
      <c r="AS15" s="142"/>
      <c r="AT15" s="142"/>
      <c r="AU15" s="142"/>
    </row>
    <row r="16" spans="1:47" s="121" customFormat="1" ht="15" customHeight="1">
      <c r="A16" s="141">
        <v>2018</v>
      </c>
      <c r="B16" s="122"/>
      <c r="C16" s="152">
        <v>1517.9708739726029</v>
      </c>
      <c r="D16" s="151"/>
      <c r="E16" s="150">
        <v>288.08480821917811</v>
      </c>
      <c r="F16" s="149"/>
      <c r="G16" s="148">
        <v>1806.055682191781</v>
      </c>
      <c r="H16" s="147"/>
      <c r="I16" s="136">
        <v>36.785394520547946</v>
      </c>
      <c r="J16" s="135"/>
      <c r="K16" s="136">
        <v>53.857967123287679</v>
      </c>
      <c r="L16" s="135"/>
      <c r="M16" s="134">
        <v>36.663687671232871</v>
      </c>
      <c r="N16" s="133"/>
      <c r="O16" s="132">
        <v>127.30704931506851</v>
      </c>
      <c r="P16" s="114"/>
      <c r="Q16" s="131">
        <v>889.04712226849313</v>
      </c>
      <c r="R16" s="145"/>
      <c r="S16" s="146">
        <v>225.44097534246578</v>
      </c>
      <c r="T16" s="145"/>
      <c r="U16" s="127">
        <v>139.79442191780825</v>
      </c>
      <c r="V16" s="126"/>
      <c r="W16" s="144">
        <v>12868.236820898632</v>
      </c>
      <c r="X16" s="143"/>
      <c r="Y16" s="123">
        <v>365</v>
      </c>
      <c r="Z16" s="122"/>
      <c r="AK16" s="142"/>
      <c r="AL16" s="142"/>
      <c r="AM16" s="142"/>
      <c r="AN16" s="142"/>
      <c r="AO16" s="142"/>
      <c r="AP16" s="142"/>
      <c r="AQ16" s="142"/>
      <c r="AR16" s="142"/>
      <c r="AS16" s="142"/>
      <c r="AT16" s="142"/>
      <c r="AU16" s="142"/>
    </row>
    <row r="17" spans="1:26" s="121" customFormat="1" ht="6" customHeight="1">
      <c r="A17" s="141"/>
      <c r="B17" s="122"/>
      <c r="C17" s="140"/>
      <c r="D17" s="140"/>
      <c r="E17" s="136"/>
      <c r="F17" s="139"/>
      <c r="G17" s="138"/>
      <c r="H17" s="137"/>
      <c r="I17" s="136"/>
      <c r="J17" s="135"/>
      <c r="K17" s="136"/>
      <c r="L17" s="135"/>
      <c r="M17" s="134"/>
      <c r="N17" s="133"/>
      <c r="O17" s="132"/>
      <c r="P17" s="114"/>
      <c r="Q17" s="131"/>
      <c r="R17" s="130"/>
      <c r="S17" s="129"/>
      <c r="T17" s="128"/>
      <c r="U17" s="127"/>
      <c r="V17" s="126"/>
      <c r="W17" s="125"/>
      <c r="X17" s="124"/>
      <c r="Y17" s="123"/>
      <c r="Z17" s="122"/>
    </row>
    <row r="18" spans="1:26" s="26" customFormat="1" ht="8.1" customHeight="1">
      <c r="A18" s="119"/>
      <c r="B18" s="118"/>
      <c r="C18" s="103"/>
      <c r="D18" s="117"/>
      <c r="E18" s="97"/>
      <c r="F18" s="116"/>
      <c r="G18" s="107"/>
      <c r="H18" s="115"/>
      <c r="I18" s="97"/>
      <c r="J18" s="96"/>
      <c r="K18" s="97"/>
      <c r="L18" s="96"/>
      <c r="M18" s="95"/>
      <c r="N18" s="94"/>
      <c r="O18" s="93"/>
      <c r="P18" s="114"/>
      <c r="Q18" s="91"/>
      <c r="R18" s="111"/>
      <c r="S18" s="120"/>
      <c r="T18" s="113"/>
      <c r="U18" s="87"/>
      <c r="V18" s="86"/>
      <c r="W18" s="85"/>
      <c r="X18" s="112"/>
      <c r="Y18" s="83"/>
      <c r="Z18" s="82"/>
    </row>
    <row r="19" spans="1:26" s="26" customFormat="1" ht="8.1" customHeight="1">
      <c r="A19" s="119"/>
      <c r="B19" s="118"/>
      <c r="C19" s="103"/>
      <c r="D19" s="117"/>
      <c r="E19" s="97"/>
      <c r="F19" s="116"/>
      <c r="G19" s="107"/>
      <c r="H19" s="115"/>
      <c r="I19" s="97"/>
      <c r="J19" s="96"/>
      <c r="K19" s="97"/>
      <c r="L19" s="96"/>
      <c r="M19" s="95"/>
      <c r="N19" s="94"/>
      <c r="O19" s="93"/>
      <c r="P19" s="114"/>
      <c r="Q19" s="91"/>
      <c r="R19" s="111"/>
      <c r="S19" s="89"/>
      <c r="T19" s="113"/>
      <c r="U19" s="87"/>
      <c r="V19" s="86"/>
      <c r="W19" s="85"/>
      <c r="X19" s="112"/>
      <c r="Y19" s="83"/>
      <c r="Z19" s="82"/>
    </row>
    <row r="20" spans="1:26" s="26" customFormat="1" ht="8.1" customHeight="1">
      <c r="A20" s="119"/>
      <c r="B20" s="118"/>
      <c r="C20" s="103"/>
      <c r="D20" s="117"/>
      <c r="E20" s="97"/>
      <c r="F20" s="116"/>
      <c r="G20" s="107"/>
      <c r="H20" s="115"/>
      <c r="I20" s="97"/>
      <c r="J20" s="96"/>
      <c r="K20" s="97"/>
      <c r="L20" s="96"/>
      <c r="M20" s="95"/>
      <c r="N20" s="94"/>
      <c r="O20" s="93"/>
      <c r="P20" s="114"/>
      <c r="Q20" s="91"/>
      <c r="R20" s="111"/>
      <c r="S20" s="89"/>
      <c r="T20" s="113"/>
      <c r="U20" s="87"/>
      <c r="V20" s="86"/>
      <c r="W20" s="85"/>
      <c r="X20" s="112"/>
      <c r="Y20" s="83"/>
      <c r="Z20" s="82"/>
    </row>
    <row r="21" spans="1:26" s="26" customFormat="1" ht="15" customHeight="1">
      <c r="A21" s="105">
        <v>2018</v>
      </c>
      <c r="B21" s="104">
        <v>2</v>
      </c>
      <c r="C21" s="103">
        <v>1465.5632857142857</v>
      </c>
      <c r="D21" s="102"/>
      <c r="E21" s="101">
        <v>285.33703571428572</v>
      </c>
      <c r="F21" s="100"/>
      <c r="G21" s="107">
        <v>1750.9003214285713</v>
      </c>
      <c r="H21" s="98"/>
      <c r="I21" s="97">
        <v>38.404392857142859</v>
      </c>
      <c r="J21" s="96"/>
      <c r="K21" s="97">
        <v>59.434107142857144</v>
      </c>
      <c r="L21" s="96"/>
      <c r="M21" s="95">
        <v>36.934035714285713</v>
      </c>
      <c r="N21" s="94"/>
      <c r="O21" s="93">
        <v>134.77253571428574</v>
      </c>
      <c r="P21" s="92"/>
      <c r="Q21" s="91">
        <v>897.51126449999992</v>
      </c>
      <c r="R21" s="111"/>
      <c r="S21" s="89">
        <v>223.17214285714286</v>
      </c>
      <c r="T21" s="88"/>
      <c r="U21" s="87">
        <v>130.27257142857144</v>
      </c>
      <c r="V21" s="86"/>
      <c r="W21" s="85">
        <v>12527.0920145</v>
      </c>
      <c r="X21" s="84"/>
      <c r="Y21" s="83">
        <v>28</v>
      </c>
      <c r="Z21" s="82"/>
    </row>
    <row r="22" spans="1:26" s="26" customFormat="1" ht="15" customHeight="1">
      <c r="A22" s="105"/>
      <c r="B22" s="104">
        <v>3</v>
      </c>
      <c r="C22" s="103">
        <v>1534.7678387096773</v>
      </c>
      <c r="D22" s="102"/>
      <c r="E22" s="101">
        <v>290.78958064516132</v>
      </c>
      <c r="F22" s="100"/>
      <c r="G22" s="107">
        <v>1825.5574193548387</v>
      </c>
      <c r="H22" s="98"/>
      <c r="I22" s="97">
        <v>39.766580645161284</v>
      </c>
      <c r="J22" s="96"/>
      <c r="K22" s="97">
        <v>52.835451612903221</v>
      </c>
      <c r="L22" s="96"/>
      <c r="M22" s="95">
        <v>39.534806451612901</v>
      </c>
      <c r="N22" s="94"/>
      <c r="O22" s="93">
        <v>132.13683870967739</v>
      </c>
      <c r="P22" s="92"/>
      <c r="Q22" s="91">
        <v>901.92273035483868</v>
      </c>
      <c r="R22" s="111"/>
      <c r="S22" s="89">
        <v>225.01599999999999</v>
      </c>
      <c r="T22" s="88"/>
      <c r="U22" s="87">
        <v>139.78261290322581</v>
      </c>
      <c r="V22" s="86"/>
      <c r="W22" s="85">
        <v>12930.404504548387</v>
      </c>
      <c r="X22" s="84"/>
      <c r="Y22" s="83">
        <v>31</v>
      </c>
      <c r="Z22" s="82"/>
    </row>
    <row r="23" spans="1:26" s="26" customFormat="1" ht="15" customHeight="1">
      <c r="A23" s="105"/>
      <c r="B23" s="104">
        <v>4</v>
      </c>
      <c r="C23" s="103">
        <v>1507.8509333333334</v>
      </c>
      <c r="D23" s="102"/>
      <c r="E23" s="101">
        <v>284.01523333333336</v>
      </c>
      <c r="F23" s="100"/>
      <c r="G23" s="107">
        <v>1791.8661666666667</v>
      </c>
      <c r="H23" s="98"/>
      <c r="I23" s="97">
        <v>41.7483</v>
      </c>
      <c r="J23" s="96"/>
      <c r="K23" s="97">
        <v>54.925966666666667</v>
      </c>
      <c r="L23" s="96"/>
      <c r="M23" s="95">
        <v>40.383299999999998</v>
      </c>
      <c r="N23" s="94"/>
      <c r="O23" s="93">
        <v>137.05756666666667</v>
      </c>
      <c r="P23" s="92"/>
      <c r="Q23" s="91">
        <v>881.74957043333347</v>
      </c>
      <c r="R23" s="111"/>
      <c r="S23" s="89">
        <v>219.43886666666668</v>
      </c>
      <c r="T23" s="88"/>
      <c r="U23" s="87">
        <v>136.86783333333332</v>
      </c>
      <c r="V23" s="86"/>
      <c r="W23" s="85">
        <v>12639.174070433333</v>
      </c>
      <c r="X23" s="84"/>
      <c r="Y23" s="106">
        <v>30</v>
      </c>
      <c r="Z23" s="82"/>
    </row>
    <row r="24" spans="1:26" s="26" customFormat="1" ht="15" customHeight="1">
      <c r="A24" s="105"/>
      <c r="B24" s="104">
        <v>5</v>
      </c>
      <c r="C24" s="103">
        <v>1538.4670645161291</v>
      </c>
      <c r="D24" s="102"/>
      <c r="E24" s="101">
        <v>287.35399999999998</v>
      </c>
      <c r="F24" s="100"/>
      <c r="G24" s="107">
        <v>1825.8210645161291</v>
      </c>
      <c r="H24" s="98"/>
      <c r="I24" s="97">
        <v>37.835290322580647</v>
      </c>
      <c r="J24" s="96"/>
      <c r="K24" s="97">
        <v>46.883419354838708</v>
      </c>
      <c r="L24" s="96"/>
      <c r="M24" s="95">
        <v>37.944129032258068</v>
      </c>
      <c r="N24" s="94"/>
      <c r="O24" s="93">
        <v>122.66283870967742</v>
      </c>
      <c r="P24" s="92"/>
      <c r="Q24" s="91">
        <v>900.40633874193543</v>
      </c>
      <c r="R24" s="111"/>
      <c r="S24" s="89">
        <v>225.52290322580646</v>
      </c>
      <c r="T24" s="88"/>
      <c r="U24" s="87">
        <v>141.89680645161292</v>
      </c>
      <c r="V24" s="86"/>
      <c r="W24" s="85">
        <v>12788.027629064516</v>
      </c>
      <c r="X24" s="84"/>
      <c r="Y24" s="83">
        <v>31</v>
      </c>
      <c r="Z24" s="82"/>
    </row>
    <row r="25" spans="1:26" s="26" customFormat="1" ht="15" customHeight="1">
      <c r="A25" s="105"/>
      <c r="B25" s="104">
        <v>6</v>
      </c>
      <c r="C25" s="103">
        <v>1520.4302</v>
      </c>
      <c r="D25" s="102"/>
      <c r="E25" s="101">
        <v>290.19719999999995</v>
      </c>
      <c r="F25" s="100"/>
      <c r="G25" s="107">
        <v>1810.6274000000001</v>
      </c>
      <c r="H25" s="98"/>
      <c r="I25" s="97">
        <v>34.173033333333336</v>
      </c>
      <c r="J25" s="96"/>
      <c r="K25" s="97">
        <v>45.695366666666672</v>
      </c>
      <c r="L25" s="96"/>
      <c r="M25" s="95">
        <v>34.860566666666664</v>
      </c>
      <c r="N25" s="94"/>
      <c r="O25" s="93">
        <v>114.72896666666666</v>
      </c>
      <c r="P25" s="92"/>
      <c r="Q25" s="91">
        <v>899.51554736666674</v>
      </c>
      <c r="R25" s="111"/>
      <c r="S25" s="89">
        <v>228.39680000000001</v>
      </c>
      <c r="T25" s="88"/>
      <c r="U25" s="87">
        <v>138.83913333333334</v>
      </c>
      <c r="V25" s="86"/>
      <c r="W25" s="85">
        <v>12688.106247366668</v>
      </c>
      <c r="X25" s="84"/>
      <c r="Y25" s="83">
        <v>30</v>
      </c>
      <c r="Z25" s="82"/>
    </row>
    <row r="26" spans="1:26" s="26" customFormat="1" ht="15" customHeight="1">
      <c r="A26" s="105"/>
      <c r="B26" s="104">
        <v>7</v>
      </c>
      <c r="C26" s="103">
        <v>1502.6986774193549</v>
      </c>
      <c r="D26" s="102"/>
      <c r="E26" s="101">
        <v>287.76625806451614</v>
      </c>
      <c r="F26" s="100"/>
      <c r="G26" s="107">
        <v>1790.4649354838709</v>
      </c>
      <c r="H26" s="98"/>
      <c r="I26" s="97">
        <v>36.027774193548389</v>
      </c>
      <c r="J26" s="96"/>
      <c r="K26" s="97">
        <v>52.963645161290323</v>
      </c>
      <c r="L26" s="96"/>
      <c r="M26" s="95">
        <v>32.668129032258065</v>
      </c>
      <c r="N26" s="94"/>
      <c r="O26" s="93">
        <v>121.65954838709679</v>
      </c>
      <c r="P26" s="92"/>
      <c r="Q26" s="91">
        <v>892.40476180645157</v>
      </c>
      <c r="R26" s="111"/>
      <c r="S26" s="89">
        <v>219.79683870967742</v>
      </c>
      <c r="T26" s="88"/>
      <c r="U26" s="87">
        <v>135.58070967741938</v>
      </c>
      <c r="V26" s="86"/>
      <c r="W26" s="85">
        <v>12706.539568258064</v>
      </c>
      <c r="X26" s="84"/>
      <c r="Y26" s="83">
        <v>31</v>
      </c>
      <c r="Z26" s="82"/>
    </row>
    <row r="27" spans="1:26" s="26" customFormat="1" ht="15" customHeight="1">
      <c r="A27" s="105"/>
      <c r="B27" s="104">
        <v>8</v>
      </c>
      <c r="C27" s="103">
        <v>1501.220935483871</v>
      </c>
      <c r="D27" s="102"/>
      <c r="E27" s="101">
        <v>294.89603225806451</v>
      </c>
      <c r="F27" s="100"/>
      <c r="G27" s="107">
        <v>1796.1169677419357</v>
      </c>
      <c r="H27" s="98"/>
      <c r="I27" s="97">
        <v>35.593193548387092</v>
      </c>
      <c r="J27" s="96"/>
      <c r="K27" s="97">
        <v>56.764161290322583</v>
      </c>
      <c r="L27" s="96"/>
      <c r="M27" s="95">
        <v>33.895451612903223</v>
      </c>
      <c r="N27" s="94"/>
      <c r="O27" s="93">
        <v>126.2528064516129</v>
      </c>
      <c r="P27" s="92"/>
      <c r="Q27" s="91">
        <v>898.45978977419361</v>
      </c>
      <c r="R27" s="111"/>
      <c r="S27" s="89">
        <v>226.22858064516129</v>
      </c>
      <c r="T27" s="88"/>
      <c r="U27" s="87">
        <v>133.47683870967742</v>
      </c>
      <c r="V27" s="86"/>
      <c r="W27" s="85">
        <v>12799.569338161289</v>
      </c>
      <c r="X27" s="84"/>
      <c r="Y27" s="83">
        <v>31</v>
      </c>
      <c r="Z27" s="82"/>
    </row>
    <row r="28" spans="1:26" s="26" customFormat="1" ht="15" customHeight="1">
      <c r="A28" s="105"/>
      <c r="B28" s="104">
        <v>9</v>
      </c>
      <c r="C28" s="103">
        <v>1495.0701999999999</v>
      </c>
      <c r="D28" s="102"/>
      <c r="E28" s="101">
        <v>284.78989999999999</v>
      </c>
      <c r="F28" s="100"/>
      <c r="G28" s="107">
        <v>1779.8601000000001</v>
      </c>
      <c r="H28" s="98"/>
      <c r="I28" s="97">
        <v>29.808866666666667</v>
      </c>
      <c r="J28" s="96"/>
      <c r="K28" s="97">
        <v>42.320033333333335</v>
      </c>
      <c r="L28" s="96"/>
      <c r="M28" s="95">
        <v>32.956366666666668</v>
      </c>
      <c r="N28" s="94"/>
      <c r="O28" s="93">
        <v>105.08526666666667</v>
      </c>
      <c r="P28" s="92"/>
      <c r="Q28" s="91">
        <v>858.92954129999998</v>
      </c>
      <c r="R28" s="111"/>
      <c r="S28" s="89">
        <v>225.27186666666665</v>
      </c>
      <c r="T28" s="88"/>
      <c r="U28" s="87">
        <v>140.29913333333334</v>
      </c>
      <c r="V28" s="86"/>
      <c r="W28" s="85">
        <v>12574.170907966669</v>
      </c>
      <c r="X28" s="84"/>
      <c r="Y28" s="83">
        <v>30</v>
      </c>
      <c r="Z28" s="82"/>
    </row>
    <row r="29" spans="1:26" s="26" customFormat="1" ht="15" customHeight="1">
      <c r="A29" s="105"/>
      <c r="B29" s="104">
        <v>10</v>
      </c>
      <c r="C29" s="103">
        <v>1549.9252903225806</v>
      </c>
      <c r="D29" s="102"/>
      <c r="E29" s="101">
        <v>284.88035483870965</v>
      </c>
      <c r="F29" s="100"/>
      <c r="G29" s="107">
        <v>1834.8056451612904</v>
      </c>
      <c r="H29" s="98"/>
      <c r="I29" s="97">
        <v>38.017935483870971</v>
      </c>
      <c r="J29" s="96"/>
      <c r="K29" s="97">
        <v>58.753</v>
      </c>
      <c r="L29" s="96"/>
      <c r="M29" s="95">
        <v>39.22190322580645</v>
      </c>
      <c r="N29" s="94"/>
      <c r="O29" s="93">
        <v>135.99283870967741</v>
      </c>
      <c r="P29" s="92"/>
      <c r="Q29" s="91">
        <v>881.42279432258067</v>
      </c>
      <c r="R29" s="111"/>
      <c r="S29" s="89">
        <v>227.97880645161291</v>
      </c>
      <c r="T29" s="88"/>
      <c r="U29" s="87">
        <v>147.22</v>
      </c>
      <c r="V29" s="86"/>
      <c r="W29" s="85">
        <v>13256.948084645161</v>
      </c>
      <c r="X29" s="84"/>
      <c r="Y29" s="83">
        <v>31</v>
      </c>
      <c r="Z29" s="82"/>
    </row>
    <row r="30" spans="1:26" s="26" customFormat="1" ht="15" customHeight="1">
      <c r="A30" s="105"/>
      <c r="B30" s="104">
        <v>11</v>
      </c>
      <c r="C30" s="103">
        <v>1562.4058</v>
      </c>
      <c r="D30" s="102"/>
      <c r="E30" s="101">
        <v>291.27476666666666</v>
      </c>
      <c r="F30" s="100"/>
      <c r="G30" s="107">
        <v>1853.6805666666667</v>
      </c>
      <c r="H30" s="98"/>
      <c r="I30" s="97">
        <v>38.1813</v>
      </c>
      <c r="J30" s="96"/>
      <c r="K30" s="97">
        <v>56.419899999999998</v>
      </c>
      <c r="L30" s="96"/>
      <c r="M30" s="95">
        <v>39.125566666666671</v>
      </c>
      <c r="N30" s="94"/>
      <c r="O30" s="93">
        <v>133.72676666666666</v>
      </c>
      <c r="P30" s="92"/>
      <c r="Q30" s="91">
        <v>895.93730419999997</v>
      </c>
      <c r="R30" s="88"/>
      <c r="S30" s="89">
        <v>233.87316666666666</v>
      </c>
      <c r="T30" s="88"/>
      <c r="U30" s="87">
        <v>149.51396666666668</v>
      </c>
      <c r="V30" s="86"/>
      <c r="W30" s="85">
        <v>13515.437837533333</v>
      </c>
      <c r="X30" s="84"/>
      <c r="Y30" s="83">
        <v>30</v>
      </c>
      <c r="Z30" s="82"/>
    </row>
    <row r="31" spans="1:26" s="26" customFormat="1" ht="15" customHeight="1">
      <c r="A31" s="105"/>
      <c r="B31" s="104">
        <v>12</v>
      </c>
      <c r="C31" s="103">
        <v>1503.6869354838709</v>
      </c>
      <c r="D31" s="102"/>
      <c r="E31" s="101">
        <v>279.10409677419358</v>
      </c>
      <c r="F31" s="100"/>
      <c r="G31" s="107">
        <v>1782.7910322580644</v>
      </c>
      <c r="H31" s="98"/>
      <c r="I31" s="97">
        <v>37.389935483870964</v>
      </c>
      <c r="J31" s="96"/>
      <c r="K31" s="97">
        <v>67.518225806451611</v>
      </c>
      <c r="L31" s="96"/>
      <c r="M31" s="95">
        <v>36.919258064516129</v>
      </c>
      <c r="N31" s="94"/>
      <c r="O31" s="93">
        <v>141.82741935483872</v>
      </c>
      <c r="P31" s="92"/>
      <c r="Q31" s="91">
        <v>884.31444661290311</v>
      </c>
      <c r="R31" s="88"/>
      <c r="S31" s="89">
        <v>219.82232258064516</v>
      </c>
      <c r="T31" s="88"/>
      <c r="U31" s="87">
        <v>142.56929032258066</v>
      </c>
      <c r="V31" s="86"/>
      <c r="W31" s="85">
        <v>13146.602801451614</v>
      </c>
      <c r="X31" s="84"/>
      <c r="Y31" s="83">
        <v>31</v>
      </c>
      <c r="Z31" s="82"/>
    </row>
    <row r="32" spans="1:26" s="26" customFormat="1" ht="6" customHeight="1">
      <c r="A32" s="105"/>
      <c r="B32" s="104"/>
      <c r="C32" s="103"/>
      <c r="D32" s="102"/>
      <c r="E32" s="101"/>
      <c r="F32" s="100"/>
      <c r="G32" s="107"/>
      <c r="H32" s="110"/>
      <c r="I32" s="97"/>
      <c r="J32" s="96"/>
      <c r="K32" s="97"/>
      <c r="L32" s="96"/>
      <c r="M32" s="95"/>
      <c r="N32" s="94"/>
      <c r="O32" s="93"/>
      <c r="P32" s="92"/>
      <c r="Q32" s="91"/>
      <c r="R32" s="109"/>
      <c r="S32" s="89"/>
      <c r="T32" s="109"/>
      <c r="U32" s="87"/>
      <c r="V32" s="86"/>
      <c r="W32" s="85"/>
      <c r="X32" s="108"/>
      <c r="Y32" s="83"/>
      <c r="Z32" s="82"/>
    </row>
    <row r="33" spans="1:26" s="26" customFormat="1" ht="15" customHeight="1">
      <c r="A33" s="105">
        <v>2019</v>
      </c>
      <c r="B33" s="104">
        <v>1</v>
      </c>
      <c r="C33" s="103">
        <v>1534.0002258064515</v>
      </c>
      <c r="D33" s="102" t="s">
        <v>140</v>
      </c>
      <c r="E33" s="101">
        <v>287.08732258064515</v>
      </c>
      <c r="F33" s="100"/>
      <c r="G33" s="107">
        <v>1821.0875483870968</v>
      </c>
      <c r="H33" s="98" t="s">
        <v>140</v>
      </c>
      <c r="I33" s="97">
        <v>36.322225806451613</v>
      </c>
      <c r="J33" s="96"/>
      <c r="K33" s="97">
        <v>58.684322580645158</v>
      </c>
      <c r="L33" s="96"/>
      <c r="M33" s="95">
        <v>36.792096774193553</v>
      </c>
      <c r="N33" s="94"/>
      <c r="O33" s="93">
        <v>131.79864516129032</v>
      </c>
      <c r="P33" s="92"/>
      <c r="Q33" s="91">
        <v>874.1138343225806</v>
      </c>
      <c r="R33" s="88"/>
      <c r="S33" s="89">
        <v>222.62596774193548</v>
      </c>
      <c r="T33" s="88" t="s">
        <v>141</v>
      </c>
      <c r="U33" s="87">
        <v>147.77132258064518</v>
      </c>
      <c r="V33" s="86"/>
      <c r="W33" s="85">
        <v>13367.535156903225</v>
      </c>
      <c r="X33" s="84" t="s">
        <v>140</v>
      </c>
      <c r="Y33" s="83">
        <v>31</v>
      </c>
      <c r="Z33" s="82"/>
    </row>
    <row r="34" spans="1:26" s="26" customFormat="1" ht="15" customHeight="1">
      <c r="A34" s="105"/>
      <c r="B34" s="104">
        <v>2</v>
      </c>
      <c r="C34" s="103">
        <v>1478.9196785714284</v>
      </c>
      <c r="D34" s="102" t="s">
        <v>140</v>
      </c>
      <c r="E34" s="101">
        <v>276.34899999999999</v>
      </c>
      <c r="F34" s="100"/>
      <c r="G34" s="99">
        <v>1755.2686785714284</v>
      </c>
      <c r="H34" s="98" t="s">
        <v>140</v>
      </c>
      <c r="I34" s="97">
        <v>39.90007142857143</v>
      </c>
      <c r="J34" s="96"/>
      <c r="K34" s="97">
        <v>66.696571428571431</v>
      </c>
      <c r="L34" s="96"/>
      <c r="M34" s="95">
        <v>38.01482142857143</v>
      </c>
      <c r="N34" s="94"/>
      <c r="O34" s="93">
        <v>144.61146428571428</v>
      </c>
      <c r="P34" s="92"/>
      <c r="Q34" s="91">
        <v>871.04290485714284</v>
      </c>
      <c r="R34" s="90"/>
      <c r="S34" s="89">
        <v>219.69646428571428</v>
      </c>
      <c r="T34" s="88" t="s">
        <v>140</v>
      </c>
      <c r="U34" s="87">
        <v>136.11267857142857</v>
      </c>
      <c r="V34" s="86"/>
      <c r="W34" s="85">
        <v>12778.619762</v>
      </c>
      <c r="X34" s="84" t="s">
        <v>140</v>
      </c>
      <c r="Y34" s="83">
        <v>28</v>
      </c>
      <c r="Z34" s="82"/>
    </row>
    <row r="35" spans="1:26" s="26" customFormat="1" ht="15" customHeight="1">
      <c r="A35" s="105"/>
      <c r="B35" s="104">
        <v>3</v>
      </c>
      <c r="C35" s="103">
        <v>1513.685806451613</v>
      </c>
      <c r="D35" s="102" t="s">
        <v>140</v>
      </c>
      <c r="E35" s="101">
        <v>286.53016129032255</v>
      </c>
      <c r="F35" s="100"/>
      <c r="G35" s="99">
        <v>1800.2159677419354</v>
      </c>
      <c r="H35" s="98" t="s">
        <v>140</v>
      </c>
      <c r="I35" s="97">
        <v>36.863322580645161</v>
      </c>
      <c r="J35" s="96"/>
      <c r="K35" s="97">
        <v>55.284225806451609</v>
      </c>
      <c r="L35" s="96"/>
      <c r="M35" s="95">
        <v>36.580096774193549</v>
      </c>
      <c r="N35" s="94"/>
      <c r="O35" s="93">
        <v>128.72764516129033</v>
      </c>
      <c r="P35" s="92"/>
      <c r="Q35" s="91">
        <v>884.8141927096774</v>
      </c>
      <c r="R35" s="90"/>
      <c r="S35" s="89">
        <v>222.68545161290322</v>
      </c>
      <c r="T35" s="88" t="s">
        <v>140</v>
      </c>
      <c r="U35" s="87">
        <v>145.0494193548387</v>
      </c>
      <c r="V35" s="86"/>
      <c r="W35" s="85">
        <v>13156.977547548386</v>
      </c>
      <c r="X35" s="84" t="s">
        <v>140</v>
      </c>
      <c r="Y35" s="83">
        <v>31</v>
      </c>
      <c r="Z35" s="82"/>
    </row>
    <row r="36" spans="1:26" s="26" customFormat="1" ht="15" customHeight="1">
      <c r="A36" s="105"/>
      <c r="B36" s="104">
        <v>4</v>
      </c>
      <c r="C36" s="103">
        <v>1496.3961000000002</v>
      </c>
      <c r="D36" s="102" t="s">
        <v>140</v>
      </c>
      <c r="E36" s="101">
        <v>272.89266666666668</v>
      </c>
      <c r="F36" s="100"/>
      <c r="G36" s="99">
        <v>1769.2887666666668</v>
      </c>
      <c r="H36" s="98" t="s">
        <v>140</v>
      </c>
      <c r="I36" s="97">
        <v>39.157766666666667</v>
      </c>
      <c r="J36" s="96"/>
      <c r="K36" s="97">
        <v>52.912833333333332</v>
      </c>
      <c r="L36" s="96"/>
      <c r="M36" s="95">
        <v>37.632166666666663</v>
      </c>
      <c r="N36" s="94"/>
      <c r="O36" s="93">
        <v>129.70276666666666</v>
      </c>
      <c r="P36" s="92"/>
      <c r="Q36" s="91">
        <v>861.02357180000001</v>
      </c>
      <c r="R36" s="90"/>
      <c r="S36" s="89">
        <v>215.20339999999999</v>
      </c>
      <c r="T36" s="88" t="s">
        <v>140</v>
      </c>
      <c r="U36" s="87">
        <v>138.35493333333335</v>
      </c>
      <c r="V36" s="86"/>
      <c r="W36" s="85">
        <v>12683.444271799999</v>
      </c>
      <c r="X36" s="84" t="s">
        <v>140</v>
      </c>
      <c r="Y36" s="106">
        <v>30</v>
      </c>
      <c r="Z36" s="82"/>
    </row>
    <row r="37" spans="1:26" s="26" customFormat="1" ht="15" customHeight="1">
      <c r="A37" s="105"/>
      <c r="B37" s="104">
        <v>5</v>
      </c>
      <c r="C37" s="103">
        <v>1509.9635483870968</v>
      </c>
      <c r="D37" s="102" t="s">
        <v>140</v>
      </c>
      <c r="E37" s="101">
        <v>280.20793548387098</v>
      </c>
      <c r="F37" s="100"/>
      <c r="G37" s="99">
        <v>1790.1714838709679</v>
      </c>
      <c r="H37" s="98" t="s">
        <v>140</v>
      </c>
      <c r="I37" s="97">
        <v>37.73216129032258</v>
      </c>
      <c r="J37" s="96"/>
      <c r="K37" s="97">
        <v>50.308580645161292</v>
      </c>
      <c r="L37" s="96"/>
      <c r="M37" s="95">
        <v>36.864838709677414</v>
      </c>
      <c r="N37" s="94"/>
      <c r="O37" s="93">
        <v>124.90558064516128</v>
      </c>
      <c r="P37" s="92"/>
      <c r="Q37" s="91">
        <v>865.36565232258056</v>
      </c>
      <c r="R37" s="90" t="s">
        <v>140</v>
      </c>
      <c r="S37" s="89">
        <v>218.20706451612904</v>
      </c>
      <c r="T37" s="88" t="s">
        <v>140</v>
      </c>
      <c r="U37" s="87">
        <v>145.68164516129033</v>
      </c>
      <c r="V37" s="86"/>
      <c r="W37" s="85">
        <v>13001.940168451614</v>
      </c>
      <c r="X37" s="84" t="s">
        <v>140</v>
      </c>
      <c r="Y37" s="83">
        <v>31</v>
      </c>
      <c r="Z37" s="82"/>
    </row>
    <row r="38" spans="1:26" s="26" customFormat="1" ht="15" customHeight="1">
      <c r="A38" s="105"/>
      <c r="B38" s="104">
        <v>6</v>
      </c>
      <c r="C38" s="103">
        <v>1511.0140333333334</v>
      </c>
      <c r="D38" s="102" t="s">
        <v>140</v>
      </c>
      <c r="E38" s="101">
        <v>280.67840000000001</v>
      </c>
      <c r="F38" s="100"/>
      <c r="G38" s="99">
        <v>1791.6924333333334</v>
      </c>
      <c r="H38" s="98" t="s">
        <v>140</v>
      </c>
      <c r="I38" s="97">
        <v>35.302366666666664</v>
      </c>
      <c r="J38" s="96"/>
      <c r="K38" s="97">
        <v>51.157400000000003</v>
      </c>
      <c r="L38" s="96"/>
      <c r="M38" s="95">
        <v>35.309733333333334</v>
      </c>
      <c r="N38" s="94"/>
      <c r="O38" s="93">
        <v>121.76949999999998</v>
      </c>
      <c r="P38" s="92"/>
      <c r="Q38" s="91">
        <v>876.4488556</v>
      </c>
      <c r="R38" s="90" t="s">
        <v>140</v>
      </c>
      <c r="S38" s="89">
        <v>221.03063333333333</v>
      </c>
      <c r="T38" s="88" t="s">
        <v>140</v>
      </c>
      <c r="U38" s="87">
        <v>144.33163333333331</v>
      </c>
      <c r="V38" s="86"/>
      <c r="W38" s="85">
        <v>12865.4236556</v>
      </c>
      <c r="X38" s="84" t="s">
        <v>140</v>
      </c>
      <c r="Y38" s="83">
        <v>30</v>
      </c>
      <c r="Z38" s="82"/>
    </row>
    <row r="39" spans="1:26" s="26" customFormat="1" ht="15" customHeight="1">
      <c r="A39" s="105"/>
      <c r="B39" s="104">
        <v>7</v>
      </c>
      <c r="C39" s="103">
        <v>1482.4617419354838</v>
      </c>
      <c r="D39" s="102" t="s">
        <v>140</v>
      </c>
      <c r="E39" s="101">
        <v>286.66945161290323</v>
      </c>
      <c r="F39" s="100"/>
      <c r="G39" s="99">
        <v>1769.131193548387</v>
      </c>
      <c r="H39" s="98" t="s">
        <v>140</v>
      </c>
      <c r="I39" s="97">
        <v>35.157322580645157</v>
      </c>
      <c r="J39" s="96"/>
      <c r="K39" s="97">
        <v>49.467387096774196</v>
      </c>
      <c r="L39" s="96"/>
      <c r="M39" s="95">
        <v>31.514290322580646</v>
      </c>
      <c r="N39" s="94"/>
      <c r="O39" s="93">
        <v>116.13900000000001</v>
      </c>
      <c r="P39" s="92"/>
      <c r="Q39" s="91">
        <v>863.24345458064522</v>
      </c>
      <c r="R39" s="90" t="s">
        <v>140</v>
      </c>
      <c r="S39" s="89">
        <v>211.25203225806453</v>
      </c>
      <c r="T39" s="88" t="s">
        <v>140</v>
      </c>
      <c r="U39" s="87">
        <v>135.39054838709677</v>
      </c>
      <c r="V39" s="86"/>
      <c r="W39" s="85">
        <v>12625.113390064516</v>
      </c>
      <c r="X39" s="84" t="s">
        <v>140</v>
      </c>
      <c r="Y39" s="83">
        <v>31</v>
      </c>
      <c r="Z39" s="82"/>
    </row>
    <row r="40" spans="1:26" s="26" customFormat="1" ht="6" customHeight="1">
      <c r="A40" s="81"/>
      <c r="B40" s="80"/>
      <c r="C40" s="79"/>
      <c r="D40" s="78"/>
      <c r="E40" s="75"/>
      <c r="F40" s="74"/>
      <c r="G40" s="66"/>
      <c r="H40" s="77"/>
      <c r="I40" s="75"/>
      <c r="J40" s="76"/>
      <c r="K40" s="68"/>
      <c r="L40" s="71"/>
      <c r="M40" s="75"/>
      <c r="N40" s="74"/>
      <c r="O40" s="73"/>
      <c r="P40" s="72"/>
      <c r="Q40" s="67"/>
      <c r="R40" s="71"/>
      <c r="S40" s="70"/>
      <c r="T40" s="69"/>
      <c r="U40" s="68"/>
      <c r="V40" s="67"/>
      <c r="W40" s="66"/>
      <c r="X40" s="65"/>
      <c r="Y40" s="64"/>
      <c r="Z40" s="63"/>
    </row>
    <row r="41" spans="1:26" ht="6" customHeight="1"/>
    <row r="42" spans="1:26" ht="13.5" customHeight="1">
      <c r="B42" s="25"/>
      <c r="C42" s="60"/>
      <c r="D42" s="59"/>
      <c r="E42" s="58"/>
      <c r="F42" s="58"/>
      <c r="G42" s="60"/>
      <c r="H42" s="59"/>
      <c r="I42" s="58"/>
      <c r="J42" s="58"/>
      <c r="K42" s="58"/>
      <c r="L42" s="58"/>
      <c r="M42" s="46"/>
      <c r="N42" s="46"/>
      <c r="O42" s="46"/>
      <c r="P42" s="46"/>
      <c r="Q42" s="46"/>
      <c r="R42" s="46"/>
      <c r="S42" s="46"/>
      <c r="T42" s="56"/>
      <c r="U42" s="46"/>
      <c r="V42" s="46"/>
      <c r="W42" s="46"/>
      <c r="X42" s="46"/>
      <c r="Y42" s="46"/>
    </row>
    <row r="43" spans="1:26" ht="63" customHeight="1">
      <c r="A43" s="61" t="s">
        <v>139</v>
      </c>
      <c r="B43" s="36" t="s">
        <v>136</v>
      </c>
      <c r="C43" s="62" t="s">
        <v>138</v>
      </c>
      <c r="D43" s="62"/>
      <c r="E43" s="62"/>
      <c r="F43" s="62"/>
      <c r="G43" s="62"/>
      <c r="H43" s="62"/>
      <c r="I43" s="62"/>
      <c r="J43" s="62"/>
      <c r="K43" s="62"/>
      <c r="L43" s="58"/>
      <c r="M43" s="46" t="s">
        <v>137</v>
      </c>
      <c r="N43" s="46"/>
      <c r="O43" s="34" t="s">
        <v>136</v>
      </c>
      <c r="P43" s="43" t="s">
        <v>135</v>
      </c>
      <c r="Q43" s="37"/>
      <c r="R43" s="37"/>
      <c r="S43" s="37"/>
      <c r="T43" s="37"/>
      <c r="U43" s="37"/>
      <c r="V43" s="37"/>
      <c r="W43" s="37"/>
      <c r="X43" s="37"/>
      <c r="Y43" s="37"/>
    </row>
    <row r="44" spans="1:26" ht="3" customHeight="1">
      <c r="A44" s="61"/>
      <c r="B44" s="36"/>
      <c r="C44" s="60"/>
      <c r="D44" s="59"/>
      <c r="E44" s="58"/>
      <c r="F44" s="58"/>
      <c r="G44" s="60"/>
      <c r="H44" s="59"/>
      <c r="I44" s="58"/>
      <c r="J44" s="58"/>
      <c r="K44" s="58"/>
      <c r="L44" s="58"/>
      <c r="M44" s="46"/>
      <c r="N44" s="46"/>
      <c r="O44" s="28"/>
      <c r="P44" s="57"/>
      <c r="Q44" s="55"/>
      <c r="R44" s="55"/>
      <c r="S44" s="55"/>
      <c r="T44" s="56"/>
      <c r="U44" s="55"/>
      <c r="V44" s="55"/>
      <c r="W44" s="55"/>
      <c r="X44" s="55"/>
      <c r="Y44" s="55"/>
    </row>
    <row r="45" spans="1:26" s="45" customFormat="1" ht="15" customHeight="1">
      <c r="A45" s="50"/>
      <c r="B45" s="54" t="s">
        <v>133</v>
      </c>
      <c r="C45" s="53" t="s">
        <v>134</v>
      </c>
      <c r="D45" s="53"/>
      <c r="E45" s="52"/>
      <c r="F45" s="52"/>
      <c r="G45" s="52"/>
      <c r="H45" s="52"/>
      <c r="I45" s="52"/>
      <c r="J45" s="52"/>
      <c r="K45" s="52"/>
      <c r="L45" s="51"/>
      <c r="M45" s="46"/>
      <c r="N45" s="46"/>
      <c r="O45" s="34" t="s">
        <v>133</v>
      </c>
      <c r="P45" s="37" t="s">
        <v>132</v>
      </c>
      <c r="Q45" s="37"/>
      <c r="R45" s="37"/>
      <c r="S45" s="37"/>
      <c r="T45" s="37"/>
      <c r="U45" s="37"/>
      <c r="V45" s="37"/>
      <c r="W45" s="37"/>
      <c r="X45" s="37"/>
      <c r="Y45" s="37"/>
    </row>
    <row r="46" spans="1:26" s="39" customFormat="1" ht="2.1" customHeight="1">
      <c r="B46" s="25"/>
      <c r="C46" s="41"/>
      <c r="D46" s="41"/>
      <c r="E46" s="41"/>
      <c r="F46" s="41"/>
      <c r="G46" s="41"/>
      <c r="H46" s="41"/>
      <c r="I46" s="41"/>
      <c r="J46" s="41"/>
      <c r="K46" s="41"/>
      <c r="L46" s="40"/>
      <c r="O46" s="38"/>
      <c r="P46" s="37"/>
      <c r="Q46" s="37"/>
      <c r="R46" s="37"/>
      <c r="S46" s="37"/>
      <c r="T46" s="37"/>
      <c r="U46" s="37"/>
      <c r="V46" s="37"/>
      <c r="W46" s="37"/>
      <c r="X46" s="37"/>
      <c r="Y46" s="37"/>
    </row>
    <row r="47" spans="1:26" s="45" customFormat="1" ht="20.25" customHeight="1">
      <c r="A47" s="50"/>
      <c r="B47" s="36" t="s">
        <v>130</v>
      </c>
      <c r="C47" s="49" t="s">
        <v>131</v>
      </c>
      <c r="D47" s="49"/>
      <c r="E47" s="48"/>
      <c r="F47" s="48"/>
      <c r="G47" s="48"/>
      <c r="H47" s="48"/>
      <c r="I47" s="48"/>
      <c r="J47" s="48"/>
      <c r="K47" s="48"/>
      <c r="L47" s="47"/>
      <c r="M47" s="46"/>
      <c r="N47" s="46"/>
      <c r="O47" s="34" t="s">
        <v>130</v>
      </c>
      <c r="P47" s="43" t="s">
        <v>129</v>
      </c>
      <c r="Q47" s="37"/>
      <c r="R47" s="37"/>
      <c r="S47" s="37"/>
      <c r="T47" s="37"/>
      <c r="U47" s="37"/>
      <c r="V47" s="37"/>
      <c r="W47" s="37"/>
      <c r="X47" s="37"/>
      <c r="Y47" s="37"/>
    </row>
    <row r="48" spans="1:26" ht="13.5" customHeight="1">
      <c r="B48" s="36" t="s">
        <v>127</v>
      </c>
      <c r="C48" s="44" t="s">
        <v>128</v>
      </c>
      <c r="D48" s="44"/>
      <c r="E48" s="41"/>
      <c r="F48" s="41"/>
      <c r="G48" s="41"/>
      <c r="H48" s="41"/>
      <c r="I48" s="41"/>
      <c r="J48" s="41"/>
      <c r="K48" s="41"/>
      <c r="L48" s="40"/>
      <c r="M48" s="29"/>
      <c r="N48" s="29"/>
      <c r="O48" s="34" t="s">
        <v>127</v>
      </c>
      <c r="P48" s="43" t="s">
        <v>126</v>
      </c>
      <c r="Q48" s="37"/>
      <c r="R48" s="37"/>
      <c r="S48" s="37"/>
      <c r="T48" s="37"/>
      <c r="U48" s="37"/>
      <c r="V48" s="37"/>
      <c r="W48" s="37"/>
      <c r="X48" s="37"/>
      <c r="Y48" s="37"/>
    </row>
    <row r="49" spans="2:25" ht="13.5" customHeight="1">
      <c r="B49" s="42"/>
      <c r="C49" s="41"/>
      <c r="D49" s="41"/>
      <c r="E49" s="41"/>
      <c r="F49" s="41"/>
      <c r="G49" s="41"/>
      <c r="H49" s="41"/>
      <c r="I49" s="41"/>
      <c r="J49" s="41"/>
      <c r="K49" s="41"/>
      <c r="L49" s="40"/>
      <c r="M49" s="29"/>
      <c r="N49" s="29"/>
      <c r="O49" s="28"/>
      <c r="P49" s="37"/>
      <c r="Q49" s="37"/>
      <c r="R49" s="37"/>
      <c r="S49" s="37"/>
      <c r="T49" s="37"/>
      <c r="U49" s="37"/>
      <c r="V49" s="37"/>
      <c r="W49" s="37"/>
      <c r="X49" s="37"/>
      <c r="Y49" s="37"/>
    </row>
    <row r="50" spans="2:25" ht="13.5" customHeight="1">
      <c r="B50" s="42"/>
      <c r="C50" s="41"/>
      <c r="D50" s="41"/>
      <c r="E50" s="41"/>
      <c r="F50" s="41"/>
      <c r="G50" s="41"/>
      <c r="H50" s="41"/>
      <c r="I50" s="41"/>
      <c r="J50" s="41"/>
      <c r="K50" s="41"/>
      <c r="L50" s="40"/>
      <c r="M50" s="29"/>
      <c r="N50" s="29"/>
      <c r="O50" s="28"/>
      <c r="P50" s="37"/>
      <c r="Q50" s="37"/>
      <c r="R50" s="37"/>
      <c r="S50" s="37"/>
      <c r="T50" s="37"/>
      <c r="U50" s="37"/>
      <c r="V50" s="37"/>
      <c r="W50" s="37"/>
      <c r="X50" s="37"/>
      <c r="Y50" s="37"/>
    </row>
    <row r="51" spans="2:25" ht="13.5" customHeight="1">
      <c r="B51" s="25"/>
      <c r="C51" s="41"/>
      <c r="D51" s="41"/>
      <c r="E51" s="41"/>
      <c r="F51" s="41"/>
      <c r="G51" s="41"/>
      <c r="H51" s="41"/>
      <c r="I51" s="41"/>
      <c r="J51" s="41"/>
      <c r="K51" s="41"/>
      <c r="L51" s="40"/>
      <c r="M51" s="29"/>
      <c r="N51" s="29"/>
      <c r="O51" s="38"/>
      <c r="P51" s="37"/>
      <c r="Q51" s="37"/>
      <c r="R51" s="37"/>
      <c r="S51" s="37"/>
      <c r="T51" s="37"/>
      <c r="U51" s="37"/>
      <c r="V51" s="37"/>
      <c r="W51" s="37"/>
      <c r="X51" s="37"/>
      <c r="Y51" s="37"/>
    </row>
    <row r="52" spans="2:25" ht="27" customHeight="1">
      <c r="B52" s="25"/>
      <c r="C52" s="41"/>
      <c r="D52" s="41"/>
      <c r="E52" s="41"/>
      <c r="F52" s="41"/>
      <c r="G52" s="41"/>
      <c r="H52" s="41"/>
      <c r="I52" s="41"/>
      <c r="J52" s="41"/>
      <c r="K52" s="41"/>
      <c r="L52" s="40"/>
      <c r="M52" s="39"/>
      <c r="N52" s="39"/>
      <c r="O52" s="38"/>
      <c r="P52" s="37"/>
      <c r="Q52" s="37"/>
      <c r="R52" s="37"/>
      <c r="S52" s="37"/>
      <c r="T52" s="37"/>
      <c r="U52" s="37"/>
      <c r="V52" s="37"/>
      <c r="W52" s="37"/>
      <c r="X52" s="37"/>
      <c r="Y52" s="37"/>
    </row>
    <row r="53" spans="2:25" ht="4.5" customHeight="1">
      <c r="B53" s="36"/>
      <c r="C53" s="35"/>
      <c r="D53" s="35"/>
      <c r="E53" s="31"/>
      <c r="F53" s="31"/>
      <c r="G53" s="31"/>
      <c r="H53" s="31"/>
      <c r="I53" s="31"/>
      <c r="J53" s="31"/>
      <c r="K53" s="31"/>
      <c r="L53" s="30"/>
      <c r="M53" s="29"/>
      <c r="N53" s="29"/>
      <c r="O53" s="34"/>
      <c r="P53" s="33"/>
      <c r="Q53" s="27"/>
      <c r="R53" s="27"/>
      <c r="S53" s="27"/>
      <c r="T53" s="27"/>
      <c r="U53" s="27"/>
      <c r="V53" s="27"/>
      <c r="W53" s="27"/>
      <c r="X53" s="27"/>
      <c r="Y53" s="27"/>
    </row>
    <row r="54" spans="2:25" ht="5.25" customHeight="1">
      <c r="B54" s="32"/>
      <c r="C54" s="31"/>
      <c r="D54" s="31"/>
      <c r="E54" s="31"/>
      <c r="F54" s="31"/>
      <c r="G54" s="31"/>
      <c r="H54" s="31"/>
      <c r="I54" s="31"/>
      <c r="J54" s="31"/>
      <c r="K54" s="31"/>
      <c r="L54" s="30"/>
      <c r="M54" s="29"/>
      <c r="N54" s="29"/>
      <c r="O54" s="28"/>
      <c r="P54" s="27"/>
      <c r="Q54" s="27"/>
      <c r="R54" s="27"/>
      <c r="S54" s="27"/>
      <c r="T54" s="27"/>
      <c r="U54" s="27"/>
      <c r="V54" s="27"/>
      <c r="W54" s="27"/>
      <c r="X54" s="27"/>
      <c r="Y54" s="27"/>
    </row>
  </sheetData>
  <mergeCells count="37">
    <mergeCell ref="W7:X7"/>
    <mergeCell ref="W8:X8"/>
    <mergeCell ref="C8:D8"/>
    <mergeCell ref="G8:H8"/>
    <mergeCell ref="G7:H7"/>
    <mergeCell ref="Q7:R7"/>
    <mergeCell ref="Q8:R8"/>
    <mergeCell ref="S7:T7"/>
    <mergeCell ref="S8:T8"/>
    <mergeCell ref="M7:N7"/>
    <mergeCell ref="P43:Y43"/>
    <mergeCell ref="C43:K43"/>
    <mergeCell ref="O7:P7"/>
    <mergeCell ref="C5:G5"/>
    <mergeCell ref="O8:P8"/>
    <mergeCell ref="I5:P5"/>
    <mergeCell ref="C7:D7"/>
    <mergeCell ref="S9:T9"/>
    <mergeCell ref="M8:N8"/>
    <mergeCell ref="M9:N9"/>
    <mergeCell ref="C53:K54"/>
    <mergeCell ref="P53:Y54"/>
    <mergeCell ref="P48:Y52"/>
    <mergeCell ref="C48:K52"/>
    <mergeCell ref="P46:Y46"/>
    <mergeCell ref="P45:Y45"/>
    <mergeCell ref="C46:K46"/>
    <mergeCell ref="C45:K45"/>
    <mergeCell ref="C47:K47"/>
    <mergeCell ref="P47:Y47"/>
    <mergeCell ref="Q9:R9"/>
    <mergeCell ref="E7:F7"/>
    <mergeCell ref="E8:F8"/>
    <mergeCell ref="I7:J7"/>
    <mergeCell ref="I8:J9"/>
    <mergeCell ref="K8:L8"/>
    <mergeCell ref="K7:L7"/>
  </mergeCells>
  <printOptions horizontalCentered="1" verticalCentered="1"/>
  <pageMargins left="0.59055118110236227" right="0.59055118110236227" top="0.27559055118110237" bottom="0.27559055118110237" header="0.11811023622047245" footer="0.11811023622047245"/>
  <pageSetup paperSize="9" scale="68"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8AFEB-134C-4969-B2C8-8C551B484038}">
  <sheetPr codeName="Module___11">
    <tabColor theme="5" tint="0.79998168889431442"/>
  </sheetPr>
  <dimension ref="A1:AL81"/>
  <sheetViews>
    <sheetView topLeftCell="A4" zoomScaleNormal="100" workbookViewId="0">
      <selection activeCell="C48" sqref="C48:C52"/>
    </sheetView>
  </sheetViews>
  <sheetFormatPr defaultColWidth="13.85546875" defaultRowHeight="12.75"/>
  <cols>
    <col min="1" max="1" width="8.140625" style="409" customWidth="1"/>
    <col min="2" max="2" width="5.28515625" style="409" customWidth="1"/>
    <col min="3" max="8" width="14.28515625" style="409" customWidth="1"/>
    <col min="9" max="9" width="14.42578125" style="409" customWidth="1"/>
    <col min="10" max="13" width="15" style="409" customWidth="1"/>
    <col min="14" max="14" width="14.42578125" style="409" customWidth="1"/>
    <col min="15" max="16384" width="13.85546875" style="409"/>
  </cols>
  <sheetData>
    <row r="1" spans="1:38" s="494" customFormat="1" ht="18" customHeight="1">
      <c r="A1" s="496" t="s">
        <v>254</v>
      </c>
      <c r="B1" s="496"/>
      <c r="C1" s="496"/>
      <c r="D1" s="496"/>
      <c r="E1" s="496"/>
      <c r="F1" s="496"/>
      <c r="G1" s="496"/>
      <c r="H1" s="496"/>
      <c r="I1" s="496"/>
      <c r="J1" s="496"/>
      <c r="K1" s="496"/>
      <c r="L1" s="496"/>
      <c r="M1" s="496"/>
      <c r="N1" s="496"/>
    </row>
    <row r="2" spans="1:38" s="494" customFormat="1" ht="18" customHeight="1">
      <c r="A2" s="495" t="s">
        <v>253</v>
      </c>
      <c r="B2" s="495"/>
      <c r="C2" s="495"/>
      <c r="D2" s="495"/>
      <c r="E2" s="495"/>
      <c r="F2" s="495"/>
      <c r="G2" s="495"/>
      <c r="H2" s="495"/>
      <c r="I2" s="495"/>
      <c r="J2" s="495"/>
      <c r="K2" s="495"/>
      <c r="L2" s="495"/>
      <c r="M2" s="495"/>
      <c r="N2" s="495"/>
    </row>
    <row r="3" spans="1:38" ht="9.9499999999999993" customHeight="1"/>
    <row r="4" spans="1:38" s="486" customFormat="1" ht="15.95" customHeight="1">
      <c r="A4" s="493" t="s">
        <v>252</v>
      </c>
      <c r="B4" s="492"/>
      <c r="C4" s="491" t="s">
        <v>251</v>
      </c>
      <c r="J4" s="490"/>
    </row>
    <row r="5" spans="1:38" s="486" customFormat="1" ht="15.95" customHeight="1">
      <c r="A5" s="489" t="s">
        <v>250</v>
      </c>
      <c r="B5" s="489"/>
      <c r="C5" s="488" t="s">
        <v>249</v>
      </c>
      <c r="J5" s="488"/>
      <c r="N5" s="487">
        <v>7</v>
      </c>
    </row>
    <row r="6" spans="1:38" s="474" customFormat="1" ht="5.0999999999999996" customHeight="1">
      <c r="C6" s="485"/>
      <c r="D6" s="485"/>
      <c r="E6" s="485"/>
      <c r="F6" s="485"/>
      <c r="G6" s="485"/>
      <c r="H6" s="485"/>
      <c r="I6" s="485"/>
      <c r="J6" s="485"/>
      <c r="K6" s="485"/>
      <c r="L6" s="485"/>
      <c r="M6" s="485"/>
      <c r="N6" s="485"/>
    </row>
    <row r="7" spans="1:38" s="484" customFormat="1" ht="12.2" customHeight="1">
      <c r="A7" s="473" t="s">
        <v>248</v>
      </c>
      <c r="B7" s="472"/>
      <c r="C7" s="471" t="s">
        <v>247</v>
      </c>
      <c r="D7" s="471"/>
      <c r="E7" s="470" t="s">
        <v>246</v>
      </c>
      <c r="F7" s="467"/>
      <c r="G7" s="470" t="s">
        <v>245</v>
      </c>
      <c r="H7" s="467"/>
      <c r="I7" s="470" t="s">
        <v>244</v>
      </c>
      <c r="J7" s="467"/>
      <c r="K7" s="470" t="s">
        <v>243</v>
      </c>
      <c r="L7" s="467"/>
      <c r="M7" s="470" t="s">
        <v>242</v>
      </c>
      <c r="N7" s="467"/>
    </row>
    <row r="8" spans="1:38" s="484" customFormat="1" ht="12.75" customHeight="1">
      <c r="A8" s="462"/>
      <c r="B8" s="461"/>
      <c r="C8" s="465" t="s">
        <v>241</v>
      </c>
      <c r="D8" s="465"/>
      <c r="E8" s="466" t="s">
        <v>240</v>
      </c>
      <c r="F8" s="463"/>
      <c r="G8" s="466" t="s">
        <v>239</v>
      </c>
      <c r="H8" s="463"/>
      <c r="I8" s="466" t="s">
        <v>238</v>
      </c>
      <c r="J8" s="463"/>
      <c r="K8" s="466" t="s">
        <v>237</v>
      </c>
      <c r="L8" s="463"/>
      <c r="M8" s="466" t="s">
        <v>236</v>
      </c>
      <c r="N8" s="463"/>
    </row>
    <row r="9" spans="1:38" s="484" customFormat="1" ht="12.75" customHeight="1">
      <c r="A9" s="462"/>
      <c r="B9" s="461"/>
      <c r="C9" s="457" t="s">
        <v>223</v>
      </c>
      <c r="D9" s="459" t="s">
        <v>222</v>
      </c>
      <c r="E9" s="460" t="s">
        <v>223</v>
      </c>
      <c r="F9" s="457" t="s">
        <v>222</v>
      </c>
      <c r="G9" s="460" t="s">
        <v>223</v>
      </c>
      <c r="H9" s="457" t="s">
        <v>222</v>
      </c>
      <c r="I9" s="460" t="s">
        <v>223</v>
      </c>
      <c r="J9" s="457" t="s">
        <v>222</v>
      </c>
      <c r="K9" s="460" t="s">
        <v>223</v>
      </c>
      <c r="L9" s="457" t="s">
        <v>222</v>
      </c>
      <c r="M9" s="460" t="s">
        <v>223</v>
      </c>
      <c r="N9" s="457" t="s">
        <v>222</v>
      </c>
    </row>
    <row r="10" spans="1:38" s="483" customFormat="1" ht="12.2" customHeight="1">
      <c r="A10" s="456" t="s">
        <v>158</v>
      </c>
      <c r="B10" s="455"/>
      <c r="C10" s="452" t="s">
        <v>221</v>
      </c>
      <c r="D10" s="445" t="s">
        <v>220</v>
      </c>
      <c r="E10" s="454" t="s">
        <v>221</v>
      </c>
      <c r="F10" s="452" t="s">
        <v>220</v>
      </c>
      <c r="G10" s="454" t="s">
        <v>221</v>
      </c>
      <c r="H10" s="452" t="s">
        <v>220</v>
      </c>
      <c r="I10" s="454" t="s">
        <v>221</v>
      </c>
      <c r="J10" s="452" t="s">
        <v>220</v>
      </c>
      <c r="K10" s="454" t="s">
        <v>221</v>
      </c>
      <c r="L10" s="452" t="s">
        <v>220</v>
      </c>
      <c r="M10" s="454" t="s">
        <v>221</v>
      </c>
      <c r="N10" s="452" t="s">
        <v>220</v>
      </c>
    </row>
    <row r="11" spans="1:38" s="445" customFormat="1" ht="13.5" customHeight="1">
      <c r="A11" s="451" t="s">
        <v>146</v>
      </c>
      <c r="B11" s="450"/>
      <c r="C11" s="446" t="s">
        <v>219</v>
      </c>
      <c r="D11" s="448" t="s">
        <v>218</v>
      </c>
      <c r="E11" s="449" t="s">
        <v>219</v>
      </c>
      <c r="F11" s="446" t="s">
        <v>218</v>
      </c>
      <c r="G11" s="449" t="s">
        <v>219</v>
      </c>
      <c r="H11" s="446" t="s">
        <v>218</v>
      </c>
      <c r="I11" s="449" t="s">
        <v>219</v>
      </c>
      <c r="J11" s="446" t="s">
        <v>218</v>
      </c>
      <c r="K11" s="449" t="s">
        <v>219</v>
      </c>
      <c r="L11" s="446" t="s">
        <v>218</v>
      </c>
      <c r="M11" s="449" t="s">
        <v>219</v>
      </c>
      <c r="N11" s="446" t="s">
        <v>218</v>
      </c>
    </row>
    <row r="12" spans="1:38" s="481" customFormat="1" ht="5.0999999999999996" customHeight="1">
      <c r="A12" s="482"/>
      <c r="B12" s="435"/>
      <c r="C12" s="420"/>
      <c r="D12" s="422"/>
      <c r="E12" s="423"/>
      <c r="F12" s="420"/>
      <c r="G12" s="423"/>
      <c r="H12" s="420"/>
      <c r="I12" s="423"/>
      <c r="J12" s="420"/>
      <c r="K12" s="423"/>
      <c r="L12" s="420"/>
      <c r="M12" s="423"/>
      <c r="N12" s="420"/>
    </row>
    <row r="13" spans="1:38" s="474" customFormat="1" ht="9.9499999999999993" customHeight="1">
      <c r="A13" s="436">
        <v>2014</v>
      </c>
      <c r="B13" s="435"/>
      <c r="C13" s="433">
        <v>63860</v>
      </c>
      <c r="D13" s="432">
        <v>44437</v>
      </c>
      <c r="E13" s="433">
        <v>541751</v>
      </c>
      <c r="F13" s="430">
        <v>495038</v>
      </c>
      <c r="G13" s="433">
        <v>18138</v>
      </c>
      <c r="H13" s="430">
        <v>18066</v>
      </c>
      <c r="I13" s="433">
        <v>5845</v>
      </c>
      <c r="J13" s="430">
        <v>5810</v>
      </c>
      <c r="K13" s="433">
        <v>7053</v>
      </c>
      <c r="L13" s="430">
        <v>7033</v>
      </c>
      <c r="M13" s="433">
        <v>592</v>
      </c>
      <c r="N13" s="430">
        <v>582</v>
      </c>
      <c r="AA13" s="480"/>
      <c r="AB13" s="480"/>
      <c r="AC13" s="480"/>
      <c r="AD13" s="480"/>
      <c r="AE13" s="480"/>
      <c r="AF13" s="480"/>
      <c r="AG13" s="480"/>
      <c r="AH13" s="480"/>
      <c r="AI13" s="480"/>
      <c r="AJ13" s="480"/>
      <c r="AK13" s="480"/>
      <c r="AL13" s="480"/>
    </row>
    <row r="14" spans="1:38" s="474" customFormat="1" ht="9.9499999999999993" customHeight="1">
      <c r="A14" s="436">
        <v>2015</v>
      </c>
      <c r="B14" s="435"/>
      <c r="C14" s="434">
        <v>68368</v>
      </c>
      <c r="D14" s="432">
        <v>47759</v>
      </c>
      <c r="E14" s="433">
        <v>567886</v>
      </c>
      <c r="F14" s="430">
        <v>521852</v>
      </c>
      <c r="G14" s="433">
        <v>18138</v>
      </c>
      <c r="H14" s="430">
        <v>18118</v>
      </c>
      <c r="I14" s="433">
        <v>5927</v>
      </c>
      <c r="J14" s="430">
        <v>5865</v>
      </c>
      <c r="K14" s="433">
        <v>7045</v>
      </c>
      <c r="L14" s="430">
        <v>7016</v>
      </c>
      <c r="M14" s="433">
        <v>617</v>
      </c>
      <c r="N14" s="430">
        <v>610</v>
      </c>
      <c r="AA14" s="480"/>
      <c r="AB14" s="480"/>
      <c r="AC14" s="480"/>
      <c r="AD14" s="480"/>
      <c r="AE14" s="480"/>
      <c r="AF14" s="480"/>
      <c r="AG14" s="480"/>
      <c r="AH14" s="480"/>
      <c r="AI14" s="480"/>
      <c r="AJ14" s="480"/>
      <c r="AK14" s="480"/>
      <c r="AL14" s="480"/>
    </row>
    <row r="15" spans="1:38" s="474" customFormat="1" ht="9.9499999999999993" customHeight="1">
      <c r="A15" s="436">
        <v>2016</v>
      </c>
      <c r="B15" s="435"/>
      <c r="C15" s="434">
        <v>72332</v>
      </c>
      <c r="D15" s="432">
        <v>50227</v>
      </c>
      <c r="E15" s="433">
        <v>583037</v>
      </c>
      <c r="F15" s="430">
        <v>536025</v>
      </c>
      <c r="G15" s="433">
        <v>18163</v>
      </c>
      <c r="H15" s="430">
        <v>18152</v>
      </c>
      <c r="I15" s="433">
        <v>5986</v>
      </c>
      <c r="J15" s="430">
        <v>5916</v>
      </c>
      <c r="K15" s="433">
        <v>7043</v>
      </c>
      <c r="L15" s="430">
        <v>7009</v>
      </c>
      <c r="M15" s="433">
        <v>651</v>
      </c>
      <c r="N15" s="430">
        <v>646</v>
      </c>
      <c r="AA15" s="480"/>
      <c r="AB15" s="480"/>
      <c r="AC15" s="480"/>
      <c r="AD15" s="480"/>
      <c r="AE15" s="480"/>
      <c r="AF15" s="480"/>
      <c r="AG15" s="480"/>
      <c r="AH15" s="480"/>
      <c r="AI15" s="480"/>
      <c r="AJ15" s="480"/>
      <c r="AK15" s="480"/>
      <c r="AL15" s="480"/>
    </row>
    <row r="16" spans="1:38" s="474" customFormat="1" ht="9.9499999999999993" customHeight="1">
      <c r="A16" s="436">
        <v>2017</v>
      </c>
      <c r="B16" s="435"/>
      <c r="C16" s="434">
        <v>76438</v>
      </c>
      <c r="D16" s="432">
        <v>53317</v>
      </c>
      <c r="E16" s="433">
        <v>600443</v>
      </c>
      <c r="F16" s="430">
        <v>552710</v>
      </c>
      <c r="G16" s="433">
        <v>18163</v>
      </c>
      <c r="H16" s="430">
        <v>18148</v>
      </c>
      <c r="I16" s="433">
        <v>6014</v>
      </c>
      <c r="J16" s="430">
        <v>5982</v>
      </c>
      <c r="K16" s="433">
        <v>7038</v>
      </c>
      <c r="L16" s="430">
        <v>6985</v>
      </c>
      <c r="M16" s="433">
        <v>680</v>
      </c>
      <c r="N16" s="430">
        <v>676</v>
      </c>
      <c r="O16" s="479"/>
      <c r="P16" s="479"/>
      <c r="Q16" s="479"/>
      <c r="R16" s="479"/>
      <c r="S16" s="479"/>
      <c r="T16" s="479"/>
      <c r="U16" s="479"/>
      <c r="V16" s="479"/>
      <c r="W16" s="479"/>
      <c r="X16" s="479"/>
      <c r="Y16" s="479"/>
      <c r="Z16" s="479"/>
      <c r="AA16" s="477"/>
      <c r="AB16" s="477"/>
      <c r="AC16" s="477"/>
      <c r="AD16" s="477"/>
      <c r="AE16" s="477"/>
      <c r="AF16" s="477"/>
      <c r="AG16" s="477"/>
      <c r="AH16" s="477"/>
      <c r="AI16" s="477"/>
      <c r="AJ16" s="477"/>
      <c r="AK16" s="477"/>
      <c r="AL16" s="477"/>
    </row>
    <row r="17" spans="1:38" s="474" customFormat="1" ht="9.9499999999999993" customHeight="1">
      <c r="A17" s="436">
        <v>2018</v>
      </c>
      <c r="B17" s="435"/>
      <c r="C17" s="434">
        <v>79920</v>
      </c>
      <c r="D17" s="432">
        <v>55545</v>
      </c>
      <c r="E17" s="433">
        <v>617683</v>
      </c>
      <c r="F17" s="430">
        <v>565213</v>
      </c>
      <c r="G17" s="433">
        <v>18163</v>
      </c>
      <c r="H17" s="430">
        <v>18143</v>
      </c>
      <c r="I17" s="433">
        <v>6253</v>
      </c>
      <c r="J17" s="430">
        <v>6151</v>
      </c>
      <c r="K17" s="433">
        <v>7130</v>
      </c>
      <c r="L17" s="430">
        <v>7078</v>
      </c>
      <c r="M17" s="433">
        <v>704</v>
      </c>
      <c r="N17" s="430">
        <v>694</v>
      </c>
      <c r="O17" s="479"/>
      <c r="P17" s="479"/>
      <c r="Q17" s="479"/>
      <c r="R17" s="479"/>
      <c r="S17" s="479"/>
      <c r="T17" s="479"/>
      <c r="U17" s="479"/>
      <c r="V17" s="479"/>
      <c r="W17" s="479"/>
      <c r="X17" s="479"/>
      <c r="Y17" s="479"/>
      <c r="Z17" s="479"/>
      <c r="AA17" s="477"/>
      <c r="AB17" s="477"/>
      <c r="AC17" s="477"/>
      <c r="AD17" s="477"/>
      <c r="AE17" s="477"/>
      <c r="AF17" s="477"/>
      <c r="AG17" s="477"/>
      <c r="AH17" s="477"/>
      <c r="AI17" s="477"/>
      <c r="AJ17" s="477"/>
      <c r="AK17" s="477"/>
      <c r="AL17" s="477"/>
    </row>
    <row r="18" spans="1:38" s="474" customFormat="1" ht="5.0999999999999996" customHeight="1">
      <c r="A18" s="425"/>
      <c r="B18" s="424"/>
      <c r="C18" s="420"/>
      <c r="D18" s="427"/>
      <c r="E18" s="423"/>
      <c r="F18" s="426"/>
      <c r="G18" s="423"/>
      <c r="H18" s="426"/>
      <c r="I18" s="423"/>
      <c r="J18" s="426"/>
      <c r="K18" s="423"/>
      <c r="L18" s="426"/>
      <c r="M18" s="423"/>
      <c r="N18" s="426"/>
    </row>
    <row r="19" spans="1:38" s="474" customFormat="1" ht="5.0999999999999996" customHeight="1">
      <c r="A19" s="425"/>
      <c r="B19" s="424"/>
      <c r="C19" s="420"/>
      <c r="D19" s="427"/>
      <c r="E19" s="423"/>
      <c r="F19" s="426"/>
      <c r="G19" s="423"/>
      <c r="H19" s="426"/>
      <c r="I19" s="423"/>
      <c r="J19" s="426"/>
      <c r="K19" s="423"/>
      <c r="L19" s="426"/>
      <c r="M19" s="423"/>
      <c r="N19" s="426"/>
    </row>
    <row r="20" spans="1:38" s="474" customFormat="1" ht="6" customHeight="1">
      <c r="A20" s="105"/>
      <c r="B20" s="478"/>
      <c r="C20" s="423"/>
      <c r="D20" s="422"/>
      <c r="E20" s="423"/>
      <c r="F20" s="420"/>
      <c r="G20" s="423"/>
      <c r="H20" s="420"/>
      <c r="I20" s="423"/>
      <c r="J20" s="423"/>
      <c r="K20" s="423"/>
      <c r="L20" s="420"/>
      <c r="M20" s="423"/>
      <c r="N20" s="420"/>
      <c r="O20" s="477"/>
      <c r="P20" s="477"/>
      <c r="Q20" s="477"/>
      <c r="R20" s="477"/>
      <c r="S20" s="477"/>
      <c r="T20" s="477"/>
      <c r="U20" s="477"/>
      <c r="V20" s="477"/>
      <c r="W20" s="477"/>
      <c r="X20" s="477"/>
      <c r="Y20" s="477"/>
      <c r="Z20" s="477"/>
      <c r="AA20" s="477"/>
      <c r="AB20" s="477"/>
      <c r="AC20" s="477"/>
      <c r="AD20" s="477"/>
      <c r="AE20" s="477"/>
      <c r="AF20" s="477"/>
      <c r="AG20" s="477"/>
      <c r="AH20" s="477"/>
      <c r="AI20" s="477"/>
      <c r="AJ20" s="477"/>
      <c r="AK20" s="477"/>
      <c r="AL20" s="477"/>
    </row>
    <row r="21" spans="1:38" s="474" customFormat="1" ht="11.1" customHeight="1">
      <c r="A21" s="425">
        <v>2018</v>
      </c>
      <c r="B21" s="478">
        <v>2</v>
      </c>
      <c r="C21" s="423">
        <v>76863</v>
      </c>
      <c r="D21" s="422">
        <v>53673</v>
      </c>
      <c r="E21" s="423">
        <v>603407</v>
      </c>
      <c r="F21" s="420">
        <v>556407</v>
      </c>
      <c r="G21" s="423">
        <v>18163</v>
      </c>
      <c r="H21" s="420">
        <v>18145</v>
      </c>
      <c r="I21" s="423">
        <v>6048</v>
      </c>
      <c r="J21" s="423">
        <v>5990</v>
      </c>
      <c r="K21" s="423">
        <v>7044</v>
      </c>
      <c r="L21" s="420">
        <v>6997</v>
      </c>
      <c r="M21" s="423">
        <v>684</v>
      </c>
      <c r="N21" s="420">
        <v>679</v>
      </c>
      <c r="O21" s="477"/>
      <c r="P21" s="477"/>
      <c r="Q21" s="477"/>
      <c r="R21" s="477"/>
      <c r="S21" s="477"/>
      <c r="T21" s="477"/>
      <c r="U21" s="477"/>
      <c r="V21" s="477"/>
      <c r="W21" s="477"/>
      <c r="X21" s="477"/>
      <c r="Y21" s="477"/>
      <c r="Z21" s="477"/>
      <c r="AA21" s="477"/>
      <c r="AB21" s="477"/>
      <c r="AC21" s="477"/>
      <c r="AD21" s="477"/>
      <c r="AE21" s="477"/>
      <c r="AF21" s="477"/>
      <c r="AG21" s="477"/>
      <c r="AH21" s="477"/>
      <c r="AI21" s="477"/>
      <c r="AJ21" s="477"/>
      <c r="AK21" s="477"/>
      <c r="AL21" s="477"/>
    </row>
    <row r="22" spans="1:38" s="474" customFormat="1" ht="11.1" customHeight="1">
      <c r="A22" s="105"/>
      <c r="B22" s="478">
        <v>3</v>
      </c>
      <c r="C22" s="423">
        <v>77177</v>
      </c>
      <c r="D22" s="422">
        <v>53753</v>
      </c>
      <c r="E22" s="423">
        <v>604732</v>
      </c>
      <c r="F22" s="420">
        <v>556876</v>
      </c>
      <c r="G22" s="423">
        <v>18163</v>
      </c>
      <c r="H22" s="420">
        <v>18145</v>
      </c>
      <c r="I22" s="423">
        <v>6019</v>
      </c>
      <c r="J22" s="423">
        <v>5974</v>
      </c>
      <c r="K22" s="423">
        <v>7086</v>
      </c>
      <c r="L22" s="420">
        <v>7042</v>
      </c>
      <c r="M22" s="423">
        <v>685</v>
      </c>
      <c r="N22" s="420">
        <v>676</v>
      </c>
      <c r="O22" s="477"/>
      <c r="P22" s="477"/>
      <c r="Q22" s="477"/>
      <c r="R22" s="477"/>
      <c r="S22" s="477"/>
      <c r="T22" s="477"/>
      <c r="U22" s="477"/>
      <c r="V22" s="477"/>
      <c r="W22" s="477"/>
      <c r="X22" s="477"/>
      <c r="Y22" s="477"/>
      <c r="Z22" s="477"/>
      <c r="AA22" s="477"/>
      <c r="AB22" s="477"/>
      <c r="AC22" s="477"/>
      <c r="AD22" s="477"/>
      <c r="AE22" s="477"/>
      <c r="AF22" s="477"/>
      <c r="AG22" s="477"/>
      <c r="AH22" s="477"/>
      <c r="AI22" s="477"/>
      <c r="AJ22" s="477"/>
      <c r="AK22" s="477"/>
      <c r="AL22" s="477"/>
    </row>
    <row r="23" spans="1:38" s="474" customFormat="1" ht="11.1" customHeight="1">
      <c r="A23" s="105"/>
      <c r="B23" s="478">
        <v>4</v>
      </c>
      <c r="C23" s="423">
        <v>77556</v>
      </c>
      <c r="D23" s="422">
        <v>54074</v>
      </c>
      <c r="E23" s="423">
        <v>606150</v>
      </c>
      <c r="F23" s="420">
        <v>558624</v>
      </c>
      <c r="G23" s="423">
        <v>18163</v>
      </c>
      <c r="H23" s="420">
        <v>18145</v>
      </c>
      <c r="I23" s="423">
        <v>5997</v>
      </c>
      <c r="J23" s="423">
        <v>5974</v>
      </c>
      <c r="K23" s="423">
        <v>7082</v>
      </c>
      <c r="L23" s="420">
        <v>7048</v>
      </c>
      <c r="M23" s="423">
        <v>686</v>
      </c>
      <c r="N23" s="420">
        <v>678</v>
      </c>
      <c r="O23" s="477"/>
      <c r="P23" s="477"/>
      <c r="Q23" s="477"/>
      <c r="R23" s="477"/>
      <c r="S23" s="477"/>
      <c r="T23" s="477"/>
      <c r="U23" s="477"/>
      <c r="V23" s="477"/>
      <c r="W23" s="477"/>
      <c r="X23" s="477"/>
      <c r="Y23" s="477"/>
      <c r="Z23" s="477"/>
      <c r="AA23" s="477"/>
      <c r="AB23" s="477"/>
      <c r="AC23" s="477"/>
      <c r="AD23" s="477"/>
      <c r="AE23" s="477"/>
      <c r="AF23" s="477"/>
      <c r="AG23" s="477"/>
      <c r="AH23" s="477"/>
      <c r="AI23" s="477"/>
      <c r="AJ23" s="477"/>
      <c r="AK23" s="477"/>
      <c r="AL23" s="477"/>
    </row>
    <row r="24" spans="1:38" s="474" customFormat="1" ht="11.1" customHeight="1">
      <c r="A24" s="105"/>
      <c r="B24" s="478">
        <v>5</v>
      </c>
      <c r="C24" s="423">
        <v>77904</v>
      </c>
      <c r="D24" s="422">
        <v>54340</v>
      </c>
      <c r="E24" s="423">
        <v>607948</v>
      </c>
      <c r="F24" s="420">
        <v>559814</v>
      </c>
      <c r="G24" s="423">
        <v>18163</v>
      </c>
      <c r="H24" s="420">
        <v>18148</v>
      </c>
      <c r="I24" s="423">
        <v>6049</v>
      </c>
      <c r="J24" s="423">
        <v>6017</v>
      </c>
      <c r="K24" s="423">
        <v>7080</v>
      </c>
      <c r="L24" s="420">
        <v>7043</v>
      </c>
      <c r="M24" s="423">
        <v>686</v>
      </c>
      <c r="N24" s="420">
        <v>678</v>
      </c>
      <c r="O24" s="477"/>
      <c r="P24" s="477"/>
      <c r="Q24" s="477"/>
      <c r="R24" s="477"/>
      <c r="S24" s="477"/>
      <c r="T24" s="477"/>
      <c r="U24" s="477"/>
      <c r="V24" s="477"/>
      <c r="W24" s="477"/>
      <c r="X24" s="477"/>
      <c r="Y24" s="477"/>
      <c r="Z24" s="477"/>
      <c r="AA24" s="477"/>
      <c r="AB24" s="477"/>
      <c r="AC24" s="477"/>
      <c r="AD24" s="477"/>
      <c r="AE24" s="477"/>
      <c r="AF24" s="477"/>
      <c r="AG24" s="477"/>
      <c r="AH24" s="477"/>
      <c r="AI24" s="477"/>
      <c r="AJ24" s="477"/>
      <c r="AK24" s="477"/>
      <c r="AL24" s="477"/>
    </row>
    <row r="25" spans="1:38" s="474" customFormat="1" ht="11.1" customHeight="1">
      <c r="A25" s="105"/>
      <c r="B25" s="478">
        <v>6</v>
      </c>
      <c r="C25" s="423">
        <v>78243</v>
      </c>
      <c r="D25" s="422">
        <v>54395</v>
      </c>
      <c r="E25" s="423">
        <v>609405</v>
      </c>
      <c r="F25" s="420">
        <v>560158</v>
      </c>
      <c r="G25" s="423">
        <v>18163</v>
      </c>
      <c r="H25" s="420">
        <v>18144</v>
      </c>
      <c r="I25" s="423">
        <v>6108</v>
      </c>
      <c r="J25" s="423">
        <v>6029</v>
      </c>
      <c r="K25" s="423">
        <v>7076</v>
      </c>
      <c r="L25" s="420">
        <v>7047</v>
      </c>
      <c r="M25" s="423">
        <v>686</v>
      </c>
      <c r="N25" s="420">
        <v>676</v>
      </c>
      <c r="O25" s="477"/>
      <c r="P25" s="477"/>
      <c r="Q25" s="477"/>
      <c r="R25" s="477"/>
      <c r="S25" s="477"/>
      <c r="T25" s="477"/>
      <c r="U25" s="477"/>
      <c r="V25" s="477"/>
      <c r="W25" s="477"/>
      <c r="X25" s="477"/>
      <c r="Y25" s="477"/>
      <c r="Z25" s="477"/>
      <c r="AA25" s="477"/>
      <c r="AB25" s="477"/>
      <c r="AC25" s="477"/>
      <c r="AD25" s="477"/>
      <c r="AE25" s="477"/>
      <c r="AF25" s="477"/>
      <c r="AG25" s="477"/>
      <c r="AH25" s="477"/>
      <c r="AI25" s="477"/>
      <c r="AJ25" s="477"/>
      <c r="AK25" s="477"/>
      <c r="AL25" s="477"/>
    </row>
    <row r="26" spans="1:38" s="474" customFormat="1" ht="11.1" customHeight="1">
      <c r="A26" s="105"/>
      <c r="B26" s="478">
        <v>7</v>
      </c>
      <c r="C26" s="423">
        <v>78507</v>
      </c>
      <c r="D26" s="422">
        <v>54529</v>
      </c>
      <c r="E26" s="423">
        <v>610600</v>
      </c>
      <c r="F26" s="420">
        <v>560234</v>
      </c>
      <c r="G26" s="423">
        <v>18163</v>
      </c>
      <c r="H26" s="420">
        <v>18147</v>
      </c>
      <c r="I26" s="423">
        <v>6124</v>
      </c>
      <c r="J26" s="423">
        <v>6019</v>
      </c>
      <c r="K26" s="423">
        <v>7078</v>
      </c>
      <c r="L26" s="420">
        <v>7041</v>
      </c>
      <c r="M26" s="423">
        <v>686</v>
      </c>
      <c r="N26" s="420">
        <v>679</v>
      </c>
      <c r="O26" s="477"/>
      <c r="P26" s="477"/>
      <c r="Q26" s="477"/>
      <c r="R26" s="477"/>
      <c r="S26" s="477"/>
      <c r="T26" s="477"/>
      <c r="U26" s="477"/>
      <c r="V26" s="477"/>
      <c r="W26" s="477"/>
      <c r="X26" s="477"/>
      <c r="Y26" s="477"/>
      <c r="Z26" s="477"/>
      <c r="AA26" s="477"/>
      <c r="AB26" s="477"/>
      <c r="AC26" s="477"/>
      <c r="AD26" s="477"/>
      <c r="AE26" s="477"/>
      <c r="AF26" s="477"/>
      <c r="AG26" s="477"/>
      <c r="AH26" s="477"/>
      <c r="AI26" s="477"/>
      <c r="AJ26" s="477"/>
      <c r="AK26" s="477"/>
      <c r="AL26" s="477"/>
    </row>
    <row r="27" spans="1:38" s="474" customFormat="1" ht="11.1" customHeight="1">
      <c r="A27" s="105"/>
      <c r="B27" s="478">
        <v>8</v>
      </c>
      <c r="C27" s="423">
        <v>78846</v>
      </c>
      <c r="D27" s="422">
        <v>54720</v>
      </c>
      <c r="E27" s="423">
        <v>612167</v>
      </c>
      <c r="F27" s="420">
        <v>561203</v>
      </c>
      <c r="G27" s="423">
        <v>18163</v>
      </c>
      <c r="H27" s="420">
        <v>18145</v>
      </c>
      <c r="I27" s="423">
        <v>6187</v>
      </c>
      <c r="J27" s="423">
        <v>6059</v>
      </c>
      <c r="K27" s="423">
        <v>7082</v>
      </c>
      <c r="L27" s="420">
        <v>7041</v>
      </c>
      <c r="M27" s="423">
        <v>689</v>
      </c>
      <c r="N27" s="420">
        <v>682</v>
      </c>
      <c r="O27" s="477"/>
      <c r="P27" s="477"/>
      <c r="Q27" s="477"/>
      <c r="R27" s="477"/>
      <c r="S27" s="477"/>
      <c r="T27" s="477"/>
      <c r="U27" s="477"/>
      <c r="V27" s="477"/>
      <c r="W27" s="477"/>
      <c r="X27" s="477"/>
      <c r="Y27" s="477"/>
      <c r="Z27" s="477"/>
      <c r="AA27" s="477"/>
      <c r="AB27" s="477"/>
      <c r="AC27" s="477"/>
      <c r="AD27" s="477"/>
      <c r="AE27" s="477"/>
      <c r="AF27" s="477"/>
      <c r="AG27" s="477"/>
      <c r="AH27" s="477"/>
      <c r="AI27" s="477"/>
      <c r="AJ27" s="477"/>
      <c r="AK27" s="477"/>
      <c r="AL27" s="477"/>
    </row>
    <row r="28" spans="1:38" s="474" customFormat="1" ht="11.1" customHeight="1">
      <c r="A28" s="105"/>
      <c r="B28" s="478">
        <v>9</v>
      </c>
      <c r="C28" s="423">
        <v>79098</v>
      </c>
      <c r="D28" s="422">
        <v>54634</v>
      </c>
      <c r="E28" s="423">
        <v>613065</v>
      </c>
      <c r="F28" s="420">
        <v>559808</v>
      </c>
      <c r="G28" s="423">
        <v>18163</v>
      </c>
      <c r="H28" s="420">
        <v>18142</v>
      </c>
      <c r="I28" s="423">
        <v>6224</v>
      </c>
      <c r="J28" s="423">
        <v>6151</v>
      </c>
      <c r="K28" s="423">
        <v>7120</v>
      </c>
      <c r="L28" s="420">
        <v>7078</v>
      </c>
      <c r="M28" s="423">
        <v>691</v>
      </c>
      <c r="N28" s="420">
        <v>685</v>
      </c>
      <c r="O28" s="477"/>
      <c r="P28" s="477"/>
      <c r="Q28" s="477"/>
      <c r="R28" s="477"/>
      <c r="S28" s="477"/>
      <c r="T28" s="477"/>
      <c r="U28" s="477"/>
      <c r="V28" s="477"/>
      <c r="W28" s="477"/>
      <c r="X28" s="477"/>
      <c r="Y28" s="477"/>
      <c r="Z28" s="477"/>
      <c r="AA28" s="477"/>
      <c r="AB28" s="477"/>
      <c r="AC28" s="477"/>
      <c r="AD28" s="477"/>
      <c r="AE28" s="477"/>
      <c r="AF28" s="477"/>
      <c r="AG28" s="477"/>
      <c r="AH28" s="477"/>
      <c r="AI28" s="477"/>
      <c r="AJ28" s="477"/>
      <c r="AK28" s="477"/>
      <c r="AL28" s="477"/>
    </row>
    <row r="29" spans="1:38" s="474" customFormat="1" ht="11.1" customHeight="1">
      <c r="A29" s="105"/>
      <c r="B29" s="478">
        <v>10</v>
      </c>
      <c r="C29" s="423">
        <v>79416</v>
      </c>
      <c r="D29" s="422">
        <v>55140</v>
      </c>
      <c r="E29" s="423">
        <v>614561</v>
      </c>
      <c r="F29" s="420">
        <v>562124</v>
      </c>
      <c r="G29" s="423">
        <v>18163</v>
      </c>
      <c r="H29" s="420">
        <v>18145</v>
      </c>
      <c r="I29" s="423">
        <v>6229</v>
      </c>
      <c r="J29" s="423">
        <v>6150</v>
      </c>
      <c r="K29" s="423">
        <v>7128</v>
      </c>
      <c r="L29" s="420">
        <v>7074</v>
      </c>
      <c r="M29" s="423">
        <v>691</v>
      </c>
      <c r="N29" s="420">
        <v>682</v>
      </c>
      <c r="O29" s="477"/>
      <c r="P29" s="477"/>
      <c r="Q29" s="477"/>
      <c r="R29" s="477"/>
      <c r="S29" s="477"/>
      <c r="T29" s="477"/>
      <c r="U29" s="477"/>
      <c r="V29" s="477"/>
      <c r="W29" s="477"/>
      <c r="X29" s="477"/>
      <c r="Y29" s="477"/>
      <c r="Z29" s="477"/>
      <c r="AA29" s="477"/>
      <c r="AB29" s="477"/>
      <c r="AC29" s="477"/>
      <c r="AD29" s="477"/>
      <c r="AE29" s="477"/>
      <c r="AF29" s="477"/>
      <c r="AG29" s="477"/>
      <c r="AH29" s="477"/>
      <c r="AI29" s="477"/>
      <c r="AJ29" s="477"/>
      <c r="AK29" s="477"/>
      <c r="AL29" s="477"/>
    </row>
    <row r="30" spans="1:38" s="474" customFormat="1" ht="11.1" customHeight="1">
      <c r="A30" s="105"/>
      <c r="B30" s="478">
        <v>11</v>
      </c>
      <c r="C30" s="423">
        <v>79759</v>
      </c>
      <c r="D30" s="422">
        <v>55480</v>
      </c>
      <c r="E30" s="423">
        <v>616109</v>
      </c>
      <c r="F30" s="420">
        <v>564134</v>
      </c>
      <c r="G30" s="423">
        <v>18163</v>
      </c>
      <c r="H30" s="420">
        <v>18137</v>
      </c>
      <c r="I30" s="423">
        <v>6235</v>
      </c>
      <c r="J30" s="423">
        <v>6163</v>
      </c>
      <c r="K30" s="423">
        <v>7128</v>
      </c>
      <c r="L30" s="420">
        <v>7081</v>
      </c>
      <c r="M30" s="423">
        <v>699</v>
      </c>
      <c r="N30" s="420">
        <v>689</v>
      </c>
      <c r="O30" s="477"/>
      <c r="P30" s="477"/>
      <c r="Q30" s="477"/>
      <c r="R30" s="477"/>
      <c r="S30" s="477"/>
      <c r="T30" s="477"/>
      <c r="U30" s="477"/>
      <c r="V30" s="477"/>
      <c r="W30" s="477"/>
      <c r="X30" s="477"/>
      <c r="Y30" s="477"/>
      <c r="Z30" s="477"/>
      <c r="AA30" s="477"/>
      <c r="AB30" s="477"/>
      <c r="AC30" s="477"/>
      <c r="AD30" s="477"/>
      <c r="AE30" s="477"/>
      <c r="AF30" s="477"/>
      <c r="AG30" s="477"/>
      <c r="AH30" s="477"/>
      <c r="AI30" s="477"/>
      <c r="AJ30" s="477"/>
      <c r="AK30" s="477"/>
      <c r="AL30" s="477"/>
    </row>
    <row r="31" spans="1:38" s="474" customFormat="1" ht="11.1" customHeight="1">
      <c r="A31" s="105"/>
      <c r="B31" s="478">
        <v>12</v>
      </c>
      <c r="C31" s="423">
        <v>79920</v>
      </c>
      <c r="D31" s="422">
        <v>55545</v>
      </c>
      <c r="E31" s="423">
        <v>617683</v>
      </c>
      <c r="F31" s="420">
        <v>565213</v>
      </c>
      <c r="G31" s="423">
        <v>18163</v>
      </c>
      <c r="H31" s="420">
        <v>18143</v>
      </c>
      <c r="I31" s="423">
        <v>6253</v>
      </c>
      <c r="J31" s="423">
        <v>6151</v>
      </c>
      <c r="K31" s="423">
        <v>7130</v>
      </c>
      <c r="L31" s="420">
        <v>7078</v>
      </c>
      <c r="M31" s="423">
        <v>704</v>
      </c>
      <c r="N31" s="420">
        <v>694</v>
      </c>
      <c r="O31" s="477"/>
      <c r="P31" s="477"/>
      <c r="Q31" s="477"/>
      <c r="R31" s="477"/>
      <c r="S31" s="477"/>
      <c r="T31" s="477"/>
      <c r="U31" s="477"/>
      <c r="V31" s="477"/>
      <c r="W31" s="477"/>
      <c r="X31" s="477"/>
      <c r="Y31" s="477"/>
      <c r="Z31" s="477"/>
      <c r="AA31" s="477"/>
      <c r="AB31" s="477"/>
      <c r="AC31" s="477"/>
      <c r="AD31" s="477"/>
      <c r="AE31" s="477"/>
      <c r="AF31" s="477"/>
      <c r="AG31" s="477"/>
      <c r="AH31" s="477"/>
      <c r="AI31" s="477"/>
      <c r="AJ31" s="477"/>
      <c r="AK31" s="477"/>
      <c r="AL31" s="477"/>
    </row>
    <row r="32" spans="1:38" s="474" customFormat="1" ht="8.1" customHeight="1">
      <c r="A32" s="105"/>
      <c r="B32" s="478"/>
      <c r="C32" s="423"/>
      <c r="D32" s="422"/>
      <c r="E32" s="423"/>
      <c r="F32" s="420"/>
      <c r="G32" s="423"/>
      <c r="H32" s="420"/>
      <c r="I32" s="423"/>
      <c r="J32" s="423"/>
      <c r="K32" s="423"/>
      <c r="L32" s="420"/>
      <c r="M32" s="423"/>
      <c r="N32" s="420"/>
      <c r="O32" s="477"/>
      <c r="P32" s="477"/>
      <c r="Q32" s="477"/>
      <c r="R32" s="477"/>
      <c r="S32" s="477"/>
      <c r="T32" s="477"/>
      <c r="U32" s="477"/>
      <c r="V32" s="477"/>
      <c r="W32" s="477"/>
      <c r="X32" s="477"/>
      <c r="Y32" s="477"/>
      <c r="Z32" s="477"/>
      <c r="AA32" s="477"/>
      <c r="AB32" s="477"/>
      <c r="AC32" s="477"/>
      <c r="AD32" s="477"/>
      <c r="AE32" s="477"/>
      <c r="AF32" s="477"/>
      <c r="AG32" s="477"/>
      <c r="AH32" s="477"/>
      <c r="AI32" s="477"/>
      <c r="AJ32" s="477"/>
      <c r="AK32" s="477"/>
      <c r="AL32" s="477"/>
    </row>
    <row r="33" spans="1:38" s="474" customFormat="1" ht="11.1" customHeight="1">
      <c r="A33" s="425">
        <v>2019</v>
      </c>
      <c r="B33" s="478">
        <v>1</v>
      </c>
      <c r="C33" s="423">
        <v>80161</v>
      </c>
      <c r="D33" s="422">
        <v>55920</v>
      </c>
      <c r="E33" s="423">
        <v>618888</v>
      </c>
      <c r="F33" s="420">
        <v>567573</v>
      </c>
      <c r="G33" s="423">
        <v>18163</v>
      </c>
      <c r="H33" s="420">
        <v>18143</v>
      </c>
      <c r="I33" s="423">
        <v>6265</v>
      </c>
      <c r="J33" s="423">
        <v>6167</v>
      </c>
      <c r="K33" s="423">
        <v>7146</v>
      </c>
      <c r="L33" s="420">
        <v>7101</v>
      </c>
      <c r="M33" s="423">
        <v>706</v>
      </c>
      <c r="N33" s="420">
        <v>695</v>
      </c>
      <c r="O33" s="477"/>
      <c r="P33" s="477"/>
      <c r="Q33" s="477"/>
      <c r="R33" s="477"/>
      <c r="S33" s="477"/>
      <c r="T33" s="477"/>
      <c r="U33" s="477"/>
      <c r="V33" s="477"/>
      <c r="W33" s="477"/>
      <c r="X33" s="477"/>
      <c r="Y33" s="477"/>
      <c r="Z33" s="477"/>
      <c r="AA33" s="477"/>
      <c r="AB33" s="477"/>
      <c r="AC33" s="477"/>
      <c r="AD33" s="477"/>
      <c r="AE33" s="477"/>
      <c r="AF33" s="477"/>
      <c r="AG33" s="477"/>
      <c r="AH33" s="477"/>
      <c r="AI33" s="477"/>
      <c r="AJ33" s="477"/>
      <c r="AK33" s="477"/>
      <c r="AL33" s="477"/>
    </row>
    <row r="34" spans="1:38" s="474" customFormat="1" ht="11.1" customHeight="1">
      <c r="A34" s="105"/>
      <c r="B34" s="478">
        <v>2</v>
      </c>
      <c r="C34" s="423">
        <v>80365</v>
      </c>
      <c r="D34" s="422">
        <v>56015</v>
      </c>
      <c r="E34" s="423">
        <v>619654</v>
      </c>
      <c r="F34" s="420">
        <v>567486</v>
      </c>
      <c r="G34" s="423">
        <v>18163</v>
      </c>
      <c r="H34" s="420">
        <v>18143</v>
      </c>
      <c r="I34" s="423">
        <v>6264</v>
      </c>
      <c r="J34" s="423">
        <v>6167</v>
      </c>
      <c r="K34" s="423">
        <v>7143</v>
      </c>
      <c r="L34" s="420">
        <v>7105</v>
      </c>
      <c r="M34" s="423">
        <v>707</v>
      </c>
      <c r="N34" s="420">
        <v>697</v>
      </c>
      <c r="O34" s="477"/>
      <c r="P34" s="477"/>
      <c r="Q34" s="477"/>
      <c r="R34" s="477"/>
      <c r="S34" s="477"/>
      <c r="T34" s="477"/>
      <c r="U34" s="477"/>
      <c r="V34" s="477"/>
      <c r="W34" s="477"/>
      <c r="X34" s="477"/>
      <c r="Y34" s="477"/>
      <c r="Z34" s="477"/>
      <c r="AA34" s="477"/>
      <c r="AB34" s="477"/>
      <c r="AC34" s="477"/>
      <c r="AD34" s="477"/>
      <c r="AE34" s="477"/>
      <c r="AF34" s="477"/>
      <c r="AG34" s="477"/>
      <c r="AH34" s="477"/>
      <c r="AI34" s="477"/>
      <c r="AJ34" s="477"/>
      <c r="AK34" s="477"/>
      <c r="AL34" s="477"/>
    </row>
    <row r="35" spans="1:38" s="474" customFormat="1" ht="11.1" customHeight="1">
      <c r="A35" s="105"/>
      <c r="B35" s="478">
        <v>3</v>
      </c>
      <c r="C35" s="423">
        <v>80740</v>
      </c>
      <c r="D35" s="422">
        <v>56126</v>
      </c>
      <c r="E35" s="423">
        <v>620752</v>
      </c>
      <c r="F35" s="420">
        <v>567625</v>
      </c>
      <c r="G35" s="423">
        <v>18163</v>
      </c>
      <c r="H35" s="420">
        <v>18147</v>
      </c>
      <c r="I35" s="423">
        <v>6276</v>
      </c>
      <c r="J35" s="423">
        <v>6168</v>
      </c>
      <c r="K35" s="423">
        <v>7141</v>
      </c>
      <c r="L35" s="420">
        <v>7106</v>
      </c>
      <c r="M35" s="423">
        <v>720</v>
      </c>
      <c r="N35" s="420">
        <v>709</v>
      </c>
      <c r="O35" s="477"/>
      <c r="P35" s="477"/>
      <c r="Q35" s="477"/>
      <c r="R35" s="477"/>
      <c r="S35" s="477"/>
      <c r="T35" s="477"/>
      <c r="U35" s="477"/>
      <c r="V35" s="477"/>
      <c r="W35" s="477"/>
      <c r="X35" s="477"/>
      <c r="Y35" s="477"/>
      <c r="Z35" s="477"/>
      <c r="AA35" s="477"/>
      <c r="AB35" s="477"/>
      <c r="AC35" s="477"/>
      <c r="AD35" s="477"/>
      <c r="AE35" s="477"/>
      <c r="AF35" s="477"/>
      <c r="AG35" s="477"/>
      <c r="AH35" s="477"/>
      <c r="AI35" s="477"/>
      <c r="AJ35" s="477"/>
      <c r="AK35" s="477"/>
      <c r="AL35" s="477"/>
    </row>
    <row r="36" spans="1:38" s="474" customFormat="1" ht="11.1" customHeight="1">
      <c r="A36" s="105"/>
      <c r="B36" s="478">
        <v>4</v>
      </c>
      <c r="C36" s="423">
        <v>81161</v>
      </c>
      <c r="D36" s="422">
        <v>56494</v>
      </c>
      <c r="E36" s="423">
        <v>621648</v>
      </c>
      <c r="F36" s="420">
        <v>568689</v>
      </c>
      <c r="G36" s="423">
        <v>18163</v>
      </c>
      <c r="H36" s="420">
        <v>18142</v>
      </c>
      <c r="I36" s="423">
        <v>6280</v>
      </c>
      <c r="J36" s="423">
        <v>6158</v>
      </c>
      <c r="K36" s="423">
        <v>7140</v>
      </c>
      <c r="L36" s="420">
        <v>7108</v>
      </c>
      <c r="M36" s="423">
        <v>721</v>
      </c>
      <c r="N36" s="420">
        <v>708</v>
      </c>
      <c r="O36" s="477"/>
      <c r="P36" s="477"/>
      <c r="Q36" s="477"/>
      <c r="R36" s="477"/>
      <c r="S36" s="477"/>
      <c r="T36" s="477"/>
      <c r="U36" s="477"/>
      <c r="V36" s="477"/>
      <c r="W36" s="477"/>
      <c r="X36" s="477"/>
      <c r="Y36" s="477"/>
      <c r="Z36" s="477"/>
      <c r="AA36" s="477"/>
      <c r="AB36" s="477"/>
      <c r="AC36" s="477"/>
      <c r="AD36" s="477"/>
      <c r="AE36" s="477"/>
      <c r="AF36" s="477"/>
      <c r="AG36" s="477"/>
      <c r="AH36" s="477"/>
      <c r="AI36" s="477"/>
      <c r="AJ36" s="477"/>
      <c r="AK36" s="477"/>
      <c r="AL36" s="477"/>
    </row>
    <row r="37" spans="1:38" s="474" customFormat="1" ht="11.1" customHeight="1">
      <c r="A37" s="105"/>
      <c r="B37" s="478">
        <v>5</v>
      </c>
      <c r="C37" s="423">
        <v>81592</v>
      </c>
      <c r="D37" s="422">
        <v>56801</v>
      </c>
      <c r="E37" s="423">
        <v>622840</v>
      </c>
      <c r="F37" s="420">
        <v>570142</v>
      </c>
      <c r="G37" s="423">
        <v>18163</v>
      </c>
      <c r="H37" s="420">
        <v>18124</v>
      </c>
      <c r="I37" s="423">
        <v>6316</v>
      </c>
      <c r="J37" s="423">
        <v>6177</v>
      </c>
      <c r="K37" s="423">
        <v>7141</v>
      </c>
      <c r="L37" s="420">
        <v>7106</v>
      </c>
      <c r="M37" s="423">
        <v>722</v>
      </c>
      <c r="N37" s="420">
        <v>711</v>
      </c>
      <c r="O37" s="477"/>
      <c r="P37" s="477"/>
      <c r="Q37" s="477"/>
      <c r="R37" s="477"/>
      <c r="S37" s="477"/>
      <c r="T37" s="477"/>
      <c r="U37" s="477"/>
      <c r="V37" s="477"/>
      <c r="W37" s="477"/>
      <c r="X37" s="477"/>
      <c r="Y37" s="477"/>
      <c r="Z37" s="477"/>
      <c r="AA37" s="477"/>
      <c r="AB37" s="477"/>
      <c r="AC37" s="477"/>
      <c r="AD37" s="477"/>
      <c r="AE37" s="477"/>
      <c r="AF37" s="477"/>
      <c r="AG37" s="477"/>
      <c r="AH37" s="477"/>
      <c r="AI37" s="477"/>
      <c r="AJ37" s="477"/>
      <c r="AK37" s="477"/>
      <c r="AL37" s="477"/>
    </row>
    <row r="38" spans="1:38" s="474" customFormat="1" ht="11.1" customHeight="1">
      <c r="A38" s="105"/>
      <c r="B38" s="478">
        <v>6</v>
      </c>
      <c r="C38" s="423">
        <v>81870</v>
      </c>
      <c r="D38" s="422">
        <v>56901</v>
      </c>
      <c r="E38" s="423">
        <v>623908</v>
      </c>
      <c r="F38" s="420">
        <v>570239</v>
      </c>
      <c r="G38" s="423">
        <v>18163</v>
      </c>
      <c r="H38" s="420">
        <v>18131</v>
      </c>
      <c r="I38" s="423">
        <v>6297</v>
      </c>
      <c r="J38" s="423">
        <v>6154</v>
      </c>
      <c r="K38" s="423">
        <v>7149</v>
      </c>
      <c r="L38" s="420">
        <v>7117</v>
      </c>
      <c r="M38" s="423">
        <v>722</v>
      </c>
      <c r="N38" s="420">
        <v>711</v>
      </c>
      <c r="O38" s="477"/>
      <c r="P38" s="477"/>
      <c r="Q38" s="477"/>
      <c r="R38" s="477"/>
      <c r="S38" s="477"/>
      <c r="T38" s="477"/>
      <c r="U38" s="477"/>
      <c r="V38" s="477"/>
      <c r="W38" s="477"/>
      <c r="X38" s="477"/>
      <c r="Y38" s="477"/>
      <c r="Z38" s="477"/>
      <c r="AA38" s="477"/>
      <c r="AB38" s="477"/>
      <c r="AC38" s="477"/>
      <c r="AD38" s="477"/>
      <c r="AE38" s="477"/>
      <c r="AF38" s="477"/>
      <c r="AG38" s="477"/>
      <c r="AH38" s="477"/>
      <c r="AI38" s="477"/>
      <c r="AJ38" s="477"/>
      <c r="AK38" s="477"/>
      <c r="AL38" s="477"/>
    </row>
    <row r="39" spans="1:38" s="474" customFormat="1" ht="11.1" customHeight="1">
      <c r="A39" s="105"/>
      <c r="B39" s="478">
        <v>7</v>
      </c>
      <c r="C39" s="423">
        <v>82283</v>
      </c>
      <c r="D39" s="422">
        <v>57194</v>
      </c>
      <c r="E39" s="423">
        <v>624869</v>
      </c>
      <c r="F39" s="420">
        <v>571006</v>
      </c>
      <c r="G39" s="423">
        <v>18163</v>
      </c>
      <c r="H39" s="420">
        <v>18137</v>
      </c>
      <c r="I39" s="423">
        <v>6317</v>
      </c>
      <c r="J39" s="423">
        <v>6151</v>
      </c>
      <c r="K39" s="423">
        <v>7194</v>
      </c>
      <c r="L39" s="420">
        <v>7152</v>
      </c>
      <c r="M39" s="423">
        <v>722</v>
      </c>
      <c r="N39" s="420">
        <v>707</v>
      </c>
      <c r="O39" s="477"/>
      <c r="P39" s="477"/>
      <c r="Q39" s="477"/>
      <c r="R39" s="477"/>
      <c r="S39" s="477"/>
      <c r="T39" s="477"/>
      <c r="U39" s="477"/>
      <c r="V39" s="477"/>
      <c r="W39" s="477"/>
      <c r="X39" s="477"/>
      <c r="Y39" s="477"/>
      <c r="Z39" s="477"/>
      <c r="AA39" s="477"/>
      <c r="AB39" s="477"/>
      <c r="AC39" s="477"/>
      <c r="AD39" s="477"/>
      <c r="AE39" s="477"/>
      <c r="AF39" s="477"/>
      <c r="AG39" s="477"/>
      <c r="AH39" s="477"/>
      <c r="AI39" s="477"/>
      <c r="AJ39" s="477"/>
      <c r="AK39" s="477"/>
      <c r="AL39" s="477"/>
    </row>
    <row r="40" spans="1:38" s="474" customFormat="1" ht="4.5" customHeight="1">
      <c r="A40" s="81"/>
      <c r="B40" s="476"/>
      <c r="C40" s="418"/>
      <c r="D40" s="417"/>
      <c r="E40" s="418"/>
      <c r="F40" s="415"/>
      <c r="G40" s="418"/>
      <c r="H40" s="415"/>
      <c r="I40" s="418"/>
      <c r="J40" s="475"/>
      <c r="K40" s="418"/>
      <c r="L40" s="415"/>
      <c r="M40" s="418"/>
      <c r="N40" s="415"/>
    </row>
    <row r="41" spans="1:38" ht="9" customHeight="1"/>
    <row r="42" spans="1:38" ht="12.2" customHeight="1">
      <c r="A42" s="473"/>
      <c r="B42" s="472"/>
      <c r="C42" s="471" t="s">
        <v>235</v>
      </c>
      <c r="D42" s="471"/>
      <c r="E42" s="470" t="s">
        <v>234</v>
      </c>
      <c r="F42" s="467"/>
      <c r="G42" s="470" t="s">
        <v>233</v>
      </c>
      <c r="H42" s="467"/>
      <c r="I42" s="470" t="s">
        <v>232</v>
      </c>
      <c r="J42" s="467"/>
      <c r="K42" s="470" t="s">
        <v>231</v>
      </c>
      <c r="L42" s="469"/>
      <c r="M42" s="468" t="s">
        <v>230</v>
      </c>
      <c r="N42" s="467"/>
    </row>
    <row r="43" spans="1:38" ht="12.75" customHeight="1">
      <c r="A43" s="462"/>
      <c r="B43" s="461"/>
      <c r="C43" s="465" t="s">
        <v>229</v>
      </c>
      <c r="D43" s="465"/>
      <c r="E43" s="466" t="s">
        <v>228</v>
      </c>
      <c r="F43" s="463"/>
      <c r="G43" s="466" t="s">
        <v>227</v>
      </c>
      <c r="H43" s="463"/>
      <c r="I43" s="466" t="s">
        <v>226</v>
      </c>
      <c r="J43" s="463"/>
      <c r="K43" s="466" t="s">
        <v>225</v>
      </c>
      <c r="L43" s="465"/>
      <c r="M43" s="464" t="s">
        <v>224</v>
      </c>
      <c r="N43" s="463"/>
    </row>
    <row r="44" spans="1:38" ht="12.75" customHeight="1">
      <c r="A44" s="462"/>
      <c r="B44" s="461"/>
      <c r="C44" s="457" t="s">
        <v>223</v>
      </c>
      <c r="D44" s="459" t="s">
        <v>222</v>
      </c>
      <c r="E44" s="460" t="s">
        <v>223</v>
      </c>
      <c r="F44" s="457" t="s">
        <v>222</v>
      </c>
      <c r="G44" s="460" t="s">
        <v>223</v>
      </c>
      <c r="H44" s="457" t="s">
        <v>222</v>
      </c>
      <c r="I44" s="460" t="s">
        <v>223</v>
      </c>
      <c r="J44" s="457" t="s">
        <v>222</v>
      </c>
      <c r="K44" s="460" t="s">
        <v>223</v>
      </c>
      <c r="L44" s="459" t="s">
        <v>222</v>
      </c>
      <c r="M44" s="458" t="s">
        <v>223</v>
      </c>
      <c r="N44" s="457" t="s">
        <v>222</v>
      </c>
    </row>
    <row r="45" spans="1:38" ht="12.2" customHeight="1">
      <c r="A45" s="456" t="s">
        <v>158</v>
      </c>
      <c r="B45" s="455"/>
      <c r="C45" s="452" t="s">
        <v>221</v>
      </c>
      <c r="D45" s="445" t="s">
        <v>220</v>
      </c>
      <c r="E45" s="454" t="s">
        <v>221</v>
      </c>
      <c r="F45" s="452" t="s">
        <v>220</v>
      </c>
      <c r="G45" s="454" t="s">
        <v>221</v>
      </c>
      <c r="H45" s="452" t="s">
        <v>220</v>
      </c>
      <c r="I45" s="454" t="s">
        <v>221</v>
      </c>
      <c r="J45" s="452" t="s">
        <v>220</v>
      </c>
      <c r="K45" s="454" t="s">
        <v>221</v>
      </c>
      <c r="L45" s="445" t="s">
        <v>220</v>
      </c>
      <c r="M45" s="453" t="s">
        <v>221</v>
      </c>
      <c r="N45" s="452" t="s">
        <v>220</v>
      </c>
    </row>
    <row r="46" spans="1:38" s="444" customFormat="1" ht="13.5" customHeight="1">
      <c r="A46" s="451" t="s">
        <v>146</v>
      </c>
      <c r="B46" s="450"/>
      <c r="C46" s="446" t="s">
        <v>219</v>
      </c>
      <c r="D46" s="448" t="s">
        <v>218</v>
      </c>
      <c r="E46" s="449" t="s">
        <v>219</v>
      </c>
      <c r="F46" s="446" t="s">
        <v>218</v>
      </c>
      <c r="G46" s="449" t="s">
        <v>219</v>
      </c>
      <c r="H46" s="446" t="s">
        <v>218</v>
      </c>
      <c r="I46" s="449" t="s">
        <v>219</v>
      </c>
      <c r="J46" s="446" t="s">
        <v>218</v>
      </c>
      <c r="K46" s="449" t="s">
        <v>219</v>
      </c>
      <c r="L46" s="448" t="s">
        <v>218</v>
      </c>
      <c r="M46" s="447" t="s">
        <v>219</v>
      </c>
      <c r="N46" s="446" t="s">
        <v>218</v>
      </c>
      <c r="O46" s="445"/>
      <c r="P46" s="445"/>
      <c r="Q46" s="445"/>
      <c r="R46" s="445"/>
      <c r="S46" s="445"/>
      <c r="T46" s="445"/>
      <c r="U46" s="445"/>
      <c r="V46" s="445"/>
      <c r="W46" s="445"/>
      <c r="X46" s="445"/>
      <c r="Y46" s="445"/>
      <c r="Z46" s="445"/>
      <c r="AA46" s="445"/>
      <c r="AB46" s="445"/>
      <c r="AC46" s="445"/>
      <c r="AD46" s="445"/>
      <c r="AE46" s="445"/>
      <c r="AF46" s="445"/>
      <c r="AG46" s="445"/>
      <c r="AH46" s="445"/>
      <c r="AI46" s="445"/>
      <c r="AJ46" s="445"/>
      <c r="AK46" s="445"/>
      <c r="AL46" s="445"/>
    </row>
    <row r="47" spans="1:38" ht="5.0999999999999996" customHeight="1">
      <c r="A47" s="443"/>
      <c r="B47" s="442"/>
      <c r="C47" s="438"/>
      <c r="D47" s="440"/>
      <c r="E47" s="441"/>
      <c r="F47" s="438"/>
      <c r="G47" s="441"/>
      <c r="H47" s="438"/>
      <c r="I47" s="441"/>
      <c r="J47" s="438"/>
      <c r="K47" s="441"/>
      <c r="L47" s="440"/>
      <c r="M47" s="439"/>
      <c r="N47" s="438"/>
    </row>
    <row r="48" spans="1:38" ht="9.9499999999999993" customHeight="1">
      <c r="A48" s="436">
        <v>2014</v>
      </c>
      <c r="B48" s="435"/>
      <c r="C48" s="433">
        <v>4350</v>
      </c>
      <c r="D48" s="432">
        <v>4345</v>
      </c>
      <c r="E48" s="433">
        <v>3021</v>
      </c>
      <c r="F48" s="430">
        <v>2995</v>
      </c>
      <c r="G48" s="433">
        <v>116542</v>
      </c>
      <c r="H48" s="430">
        <v>113415</v>
      </c>
      <c r="I48" s="433">
        <v>1758</v>
      </c>
      <c r="J48" s="430">
        <v>1530</v>
      </c>
      <c r="K48" s="433">
        <v>6289</v>
      </c>
      <c r="L48" s="432">
        <v>6289</v>
      </c>
      <c r="M48" s="431">
        <v>769199</v>
      </c>
      <c r="N48" s="430">
        <v>699540</v>
      </c>
      <c r="AA48" s="437"/>
      <c r="AB48" s="437"/>
      <c r="AC48" s="437"/>
      <c r="AD48" s="437"/>
      <c r="AE48" s="437"/>
      <c r="AF48" s="437"/>
      <c r="AG48" s="437"/>
      <c r="AH48" s="437"/>
      <c r="AI48" s="437"/>
      <c r="AJ48" s="437"/>
      <c r="AK48" s="437"/>
      <c r="AL48" s="437"/>
    </row>
    <row r="49" spans="1:38" ht="9.9499999999999993" customHeight="1">
      <c r="A49" s="436">
        <v>2015</v>
      </c>
      <c r="B49" s="435"/>
      <c r="C49" s="434">
        <v>4350</v>
      </c>
      <c r="D49" s="432">
        <v>4344</v>
      </c>
      <c r="E49" s="433">
        <v>3081</v>
      </c>
      <c r="F49" s="430">
        <v>3066</v>
      </c>
      <c r="G49" s="433">
        <v>114194</v>
      </c>
      <c r="H49" s="430">
        <v>111830</v>
      </c>
      <c r="I49" s="433">
        <v>1777</v>
      </c>
      <c r="J49" s="430">
        <v>1552</v>
      </c>
      <c r="K49" s="433">
        <v>6251</v>
      </c>
      <c r="L49" s="432">
        <v>6251</v>
      </c>
      <c r="M49" s="431">
        <v>797634</v>
      </c>
      <c r="N49" s="430">
        <v>728263</v>
      </c>
      <c r="AA49" s="437"/>
      <c r="AB49" s="437"/>
      <c r="AC49" s="437"/>
      <c r="AD49" s="437"/>
      <c r="AE49" s="437"/>
      <c r="AF49" s="437"/>
      <c r="AG49" s="437"/>
      <c r="AH49" s="437"/>
      <c r="AI49" s="437"/>
      <c r="AJ49" s="437"/>
      <c r="AK49" s="437"/>
      <c r="AL49" s="437"/>
    </row>
    <row r="50" spans="1:38" ht="9.9499999999999993" customHeight="1">
      <c r="A50" s="436">
        <v>2016</v>
      </c>
      <c r="B50" s="435"/>
      <c r="C50" s="434">
        <v>4350</v>
      </c>
      <c r="D50" s="432">
        <v>4347</v>
      </c>
      <c r="E50" s="433">
        <v>3122</v>
      </c>
      <c r="F50" s="430">
        <v>3102</v>
      </c>
      <c r="G50" s="433">
        <v>114757</v>
      </c>
      <c r="H50" s="430">
        <v>112352</v>
      </c>
      <c r="I50" s="433">
        <v>1840</v>
      </c>
      <c r="J50" s="430">
        <v>1614</v>
      </c>
      <c r="K50" s="433">
        <v>6287</v>
      </c>
      <c r="L50" s="432">
        <v>6287</v>
      </c>
      <c r="M50" s="431">
        <v>817568</v>
      </c>
      <c r="N50" s="430">
        <v>745677</v>
      </c>
      <c r="AA50" s="437"/>
      <c r="AB50" s="437"/>
      <c r="AC50" s="437"/>
      <c r="AD50" s="437"/>
      <c r="AE50" s="437"/>
      <c r="AF50" s="437"/>
      <c r="AG50" s="437"/>
      <c r="AH50" s="437"/>
      <c r="AI50" s="437"/>
      <c r="AJ50" s="437"/>
      <c r="AK50" s="437"/>
      <c r="AL50" s="437"/>
    </row>
    <row r="51" spans="1:38" ht="9.9499999999999993" customHeight="1">
      <c r="A51" s="436">
        <v>2017</v>
      </c>
      <c r="B51" s="435"/>
      <c r="C51" s="434">
        <v>4350</v>
      </c>
      <c r="D51" s="432">
        <v>4338</v>
      </c>
      <c r="E51" s="433">
        <v>3094</v>
      </c>
      <c r="F51" s="430">
        <v>3070</v>
      </c>
      <c r="G51" s="433">
        <v>115468</v>
      </c>
      <c r="H51" s="430">
        <v>112980</v>
      </c>
      <c r="I51" s="433">
        <v>1883</v>
      </c>
      <c r="J51" s="430">
        <v>1683</v>
      </c>
      <c r="K51" s="433">
        <v>6311</v>
      </c>
      <c r="L51" s="432">
        <v>6311</v>
      </c>
      <c r="M51" s="431">
        <v>839882</v>
      </c>
      <c r="N51" s="430">
        <v>766200</v>
      </c>
      <c r="O51" s="429"/>
      <c r="P51" s="429"/>
      <c r="Q51" s="429"/>
      <c r="R51" s="429"/>
      <c r="S51" s="429"/>
      <c r="T51" s="429"/>
      <c r="U51" s="429"/>
      <c r="V51" s="429"/>
      <c r="W51" s="429"/>
      <c r="X51" s="429"/>
      <c r="Y51" s="429"/>
      <c r="Z51" s="429"/>
      <c r="AA51" s="428"/>
      <c r="AB51" s="428"/>
      <c r="AC51" s="428"/>
      <c r="AD51" s="428"/>
      <c r="AE51" s="428"/>
      <c r="AF51" s="428"/>
      <c r="AG51" s="428"/>
      <c r="AH51" s="428"/>
      <c r="AI51" s="428"/>
      <c r="AJ51" s="428"/>
      <c r="AK51" s="428"/>
      <c r="AL51" s="428"/>
    </row>
    <row r="52" spans="1:38" ht="9.9499999999999993" customHeight="1">
      <c r="A52" s="436">
        <v>2018</v>
      </c>
      <c r="B52" s="435"/>
      <c r="C52" s="434">
        <v>4350</v>
      </c>
      <c r="D52" s="432">
        <v>4323</v>
      </c>
      <c r="E52" s="433">
        <v>3385</v>
      </c>
      <c r="F52" s="430">
        <v>3346</v>
      </c>
      <c r="G52" s="433">
        <v>119071</v>
      </c>
      <c r="H52" s="430">
        <v>115804</v>
      </c>
      <c r="I52" s="433">
        <v>1970</v>
      </c>
      <c r="J52" s="430">
        <v>1763</v>
      </c>
      <c r="K52" s="433">
        <v>6374</v>
      </c>
      <c r="L52" s="432">
        <v>6374</v>
      </c>
      <c r="M52" s="431">
        <v>865003</v>
      </c>
      <c r="N52" s="430">
        <v>784434</v>
      </c>
      <c r="O52" s="429"/>
      <c r="P52" s="429"/>
      <c r="Q52" s="429"/>
      <c r="R52" s="429"/>
      <c r="S52" s="429"/>
      <c r="T52" s="429"/>
      <c r="U52" s="429"/>
      <c r="V52" s="429"/>
      <c r="W52" s="429"/>
      <c r="X52" s="429"/>
      <c r="Y52" s="429"/>
      <c r="Z52" s="429"/>
      <c r="AA52" s="428"/>
      <c r="AB52" s="428"/>
      <c r="AC52" s="428"/>
      <c r="AD52" s="428"/>
      <c r="AE52" s="428"/>
      <c r="AF52" s="428"/>
      <c r="AG52" s="428"/>
      <c r="AH52" s="428"/>
      <c r="AI52" s="428"/>
      <c r="AJ52" s="428"/>
      <c r="AK52" s="428"/>
      <c r="AL52" s="428"/>
    </row>
    <row r="53" spans="1:38" ht="5.0999999999999996" customHeight="1">
      <c r="A53" s="425"/>
      <c r="B53" s="424"/>
      <c r="C53" s="420"/>
      <c r="D53" s="427"/>
      <c r="E53" s="423"/>
      <c r="F53" s="426"/>
      <c r="G53" s="423"/>
      <c r="H53" s="426"/>
      <c r="I53" s="423"/>
      <c r="J53" s="426"/>
      <c r="K53" s="423"/>
      <c r="L53" s="427"/>
      <c r="M53" s="421"/>
      <c r="N53" s="426"/>
    </row>
    <row r="54" spans="1:38" ht="5.0999999999999996" customHeight="1">
      <c r="A54" s="425"/>
      <c r="B54" s="424"/>
      <c r="C54" s="420"/>
      <c r="D54" s="427"/>
      <c r="E54" s="423"/>
      <c r="F54" s="426"/>
      <c r="G54" s="423"/>
      <c r="H54" s="426"/>
      <c r="I54" s="423"/>
      <c r="J54" s="426"/>
      <c r="K54" s="423"/>
      <c r="L54" s="427"/>
      <c r="M54" s="421"/>
      <c r="N54" s="426"/>
    </row>
    <row r="55" spans="1:38" ht="6" customHeight="1">
      <c r="A55" s="105"/>
      <c r="B55" s="424"/>
      <c r="C55" s="423"/>
      <c r="D55" s="422"/>
      <c r="E55" s="423"/>
      <c r="F55" s="420"/>
      <c r="G55" s="423"/>
      <c r="H55" s="420"/>
      <c r="I55" s="423"/>
      <c r="J55" s="420"/>
      <c r="K55" s="423"/>
      <c r="L55" s="422"/>
      <c r="M55" s="421"/>
      <c r="N55" s="420"/>
    </row>
    <row r="56" spans="1:38" ht="11.1" customHeight="1">
      <c r="A56" s="425">
        <v>2018</v>
      </c>
      <c r="B56" s="424">
        <v>2</v>
      </c>
      <c r="C56" s="423">
        <v>4349</v>
      </c>
      <c r="D56" s="422">
        <v>4338</v>
      </c>
      <c r="E56" s="423">
        <v>3133</v>
      </c>
      <c r="F56" s="420">
        <v>3112</v>
      </c>
      <c r="G56" s="423">
        <v>116244</v>
      </c>
      <c r="H56" s="420">
        <v>113632</v>
      </c>
      <c r="I56" s="423">
        <v>1886</v>
      </c>
      <c r="J56" s="420">
        <v>1688</v>
      </c>
      <c r="K56" s="423">
        <v>6345</v>
      </c>
      <c r="L56" s="422">
        <v>6345</v>
      </c>
      <c r="M56" s="421">
        <v>844166</v>
      </c>
      <c r="N56" s="420">
        <v>771006</v>
      </c>
    </row>
    <row r="57" spans="1:38" ht="11.1" customHeight="1">
      <c r="A57" s="105"/>
      <c r="B57" s="424">
        <v>3</v>
      </c>
      <c r="C57" s="423">
        <v>4350</v>
      </c>
      <c r="D57" s="422">
        <v>4337</v>
      </c>
      <c r="E57" s="423">
        <v>3158</v>
      </c>
      <c r="F57" s="420">
        <v>3136</v>
      </c>
      <c r="G57" s="423">
        <v>116776</v>
      </c>
      <c r="H57" s="420">
        <v>113898</v>
      </c>
      <c r="I57" s="423">
        <v>1900</v>
      </c>
      <c r="J57" s="420">
        <v>1706</v>
      </c>
      <c r="K57" s="423">
        <v>6378</v>
      </c>
      <c r="L57" s="422">
        <v>6378</v>
      </c>
      <c r="M57" s="421">
        <v>846424</v>
      </c>
      <c r="N57" s="420">
        <v>771921</v>
      </c>
    </row>
    <row r="58" spans="1:38" ht="11.1" customHeight="1">
      <c r="A58" s="105"/>
      <c r="B58" s="424">
        <v>4</v>
      </c>
      <c r="C58" s="423">
        <v>4348</v>
      </c>
      <c r="D58" s="422">
        <v>4335</v>
      </c>
      <c r="E58" s="423">
        <v>3174</v>
      </c>
      <c r="F58" s="420">
        <v>3149</v>
      </c>
      <c r="G58" s="423">
        <v>116931</v>
      </c>
      <c r="H58" s="420">
        <v>114123</v>
      </c>
      <c r="I58" s="423">
        <v>1902</v>
      </c>
      <c r="J58" s="420">
        <v>1709</v>
      </c>
      <c r="K58" s="423">
        <v>6378</v>
      </c>
      <c r="L58" s="422">
        <v>6378</v>
      </c>
      <c r="M58" s="421">
        <v>848367</v>
      </c>
      <c r="N58" s="420">
        <v>774237</v>
      </c>
    </row>
    <row r="59" spans="1:38" ht="11.1" customHeight="1">
      <c r="A59" s="105"/>
      <c r="B59" s="424">
        <v>5</v>
      </c>
      <c r="C59" s="423">
        <v>4346</v>
      </c>
      <c r="D59" s="422">
        <v>4331</v>
      </c>
      <c r="E59" s="423">
        <v>3186</v>
      </c>
      <c r="F59" s="420">
        <v>3160</v>
      </c>
      <c r="G59" s="423">
        <v>117260</v>
      </c>
      <c r="H59" s="420">
        <v>114530</v>
      </c>
      <c r="I59" s="423">
        <v>1910</v>
      </c>
      <c r="J59" s="420">
        <v>1721</v>
      </c>
      <c r="K59" s="423">
        <v>6379</v>
      </c>
      <c r="L59" s="422">
        <v>6379</v>
      </c>
      <c r="M59" s="421">
        <v>850911</v>
      </c>
      <c r="N59" s="420">
        <v>776161</v>
      </c>
    </row>
    <row r="60" spans="1:38" ht="11.1" customHeight="1">
      <c r="A60" s="105"/>
      <c r="B60" s="424">
        <v>6</v>
      </c>
      <c r="C60" s="423">
        <v>4348</v>
      </c>
      <c r="D60" s="422">
        <v>4327</v>
      </c>
      <c r="E60" s="423">
        <v>3200</v>
      </c>
      <c r="F60" s="420">
        <v>3166</v>
      </c>
      <c r="G60" s="423">
        <v>117528</v>
      </c>
      <c r="H60" s="420">
        <v>114673</v>
      </c>
      <c r="I60" s="423">
        <v>1923</v>
      </c>
      <c r="J60" s="420">
        <v>1733</v>
      </c>
      <c r="K60" s="423">
        <v>6381</v>
      </c>
      <c r="L60" s="422">
        <v>6381</v>
      </c>
      <c r="M60" s="421">
        <v>853061</v>
      </c>
      <c r="N60" s="420">
        <v>776729</v>
      </c>
    </row>
    <row r="61" spans="1:38" ht="11.1" customHeight="1">
      <c r="A61" s="105"/>
      <c r="B61" s="424">
        <v>7</v>
      </c>
      <c r="C61" s="423">
        <v>4348</v>
      </c>
      <c r="D61" s="422">
        <v>4334</v>
      </c>
      <c r="E61" s="423">
        <v>3217</v>
      </c>
      <c r="F61" s="420">
        <v>3169</v>
      </c>
      <c r="G61" s="423">
        <v>117744</v>
      </c>
      <c r="H61" s="420">
        <v>114856</v>
      </c>
      <c r="I61" s="423">
        <v>1920</v>
      </c>
      <c r="J61" s="420">
        <v>1734</v>
      </c>
      <c r="K61" s="423">
        <v>6404</v>
      </c>
      <c r="L61" s="422">
        <v>6404</v>
      </c>
      <c r="M61" s="421">
        <v>854791</v>
      </c>
      <c r="N61" s="420">
        <v>777146</v>
      </c>
    </row>
    <row r="62" spans="1:38" ht="11.1" customHeight="1">
      <c r="A62" s="105"/>
      <c r="B62" s="424">
        <v>8</v>
      </c>
      <c r="C62" s="423">
        <v>4350</v>
      </c>
      <c r="D62" s="422">
        <v>4334</v>
      </c>
      <c r="E62" s="423">
        <v>3365</v>
      </c>
      <c r="F62" s="420">
        <v>3312</v>
      </c>
      <c r="G62" s="423">
        <v>118087</v>
      </c>
      <c r="H62" s="420">
        <v>115212</v>
      </c>
      <c r="I62" s="423">
        <v>1926</v>
      </c>
      <c r="J62" s="420">
        <v>1740</v>
      </c>
      <c r="K62" s="423">
        <v>6391</v>
      </c>
      <c r="L62" s="422">
        <v>6391</v>
      </c>
      <c r="M62" s="421">
        <v>857253</v>
      </c>
      <c r="N62" s="420">
        <v>778839</v>
      </c>
    </row>
    <row r="63" spans="1:38" ht="11.1" customHeight="1">
      <c r="A63" s="105"/>
      <c r="B63" s="424">
        <v>9</v>
      </c>
      <c r="C63" s="423">
        <v>4349</v>
      </c>
      <c r="D63" s="422">
        <v>4333</v>
      </c>
      <c r="E63" s="423">
        <v>3369</v>
      </c>
      <c r="F63" s="420">
        <v>3321</v>
      </c>
      <c r="G63" s="423">
        <v>118754</v>
      </c>
      <c r="H63" s="420">
        <v>115494</v>
      </c>
      <c r="I63" s="423">
        <v>1931</v>
      </c>
      <c r="J63" s="420">
        <v>1738</v>
      </c>
      <c r="K63" s="423">
        <v>6388</v>
      </c>
      <c r="L63" s="422">
        <v>6388</v>
      </c>
      <c r="M63" s="421">
        <v>859152</v>
      </c>
      <c r="N63" s="420">
        <v>777772</v>
      </c>
    </row>
    <row r="64" spans="1:38" ht="11.1" customHeight="1">
      <c r="A64" s="105"/>
      <c r="B64" s="424">
        <v>10</v>
      </c>
      <c r="C64" s="423">
        <v>4350</v>
      </c>
      <c r="D64" s="422">
        <v>4331</v>
      </c>
      <c r="E64" s="423">
        <v>3377</v>
      </c>
      <c r="F64" s="420">
        <v>3332</v>
      </c>
      <c r="G64" s="423">
        <v>118831</v>
      </c>
      <c r="H64" s="420">
        <v>115663</v>
      </c>
      <c r="I64" s="423">
        <v>1947</v>
      </c>
      <c r="J64" s="420">
        <v>1750</v>
      </c>
      <c r="K64" s="423">
        <v>6406</v>
      </c>
      <c r="L64" s="422">
        <v>6406</v>
      </c>
      <c r="M64" s="421">
        <v>861099</v>
      </c>
      <c r="N64" s="420">
        <v>780797</v>
      </c>
    </row>
    <row r="65" spans="1:14" ht="11.1" customHeight="1">
      <c r="A65" s="105"/>
      <c r="B65" s="424">
        <v>11</v>
      </c>
      <c r="C65" s="423">
        <v>4349</v>
      </c>
      <c r="D65" s="422">
        <v>4325</v>
      </c>
      <c r="E65" s="423">
        <v>3378</v>
      </c>
      <c r="F65" s="420">
        <v>3339</v>
      </c>
      <c r="G65" s="423">
        <v>118937</v>
      </c>
      <c r="H65" s="420">
        <v>115876</v>
      </c>
      <c r="I65" s="423">
        <v>1962</v>
      </c>
      <c r="J65" s="420">
        <v>1762</v>
      </c>
      <c r="K65" s="423">
        <v>6393</v>
      </c>
      <c r="L65" s="422">
        <v>6393</v>
      </c>
      <c r="M65" s="421">
        <v>863112</v>
      </c>
      <c r="N65" s="420">
        <v>783379</v>
      </c>
    </row>
    <row r="66" spans="1:14" ht="11.1" customHeight="1">
      <c r="A66" s="105"/>
      <c r="B66" s="424">
        <v>12</v>
      </c>
      <c r="C66" s="423">
        <v>4350</v>
      </c>
      <c r="D66" s="422">
        <v>4323</v>
      </c>
      <c r="E66" s="423">
        <v>3385</v>
      </c>
      <c r="F66" s="420">
        <v>3346</v>
      </c>
      <c r="G66" s="423">
        <v>119071</v>
      </c>
      <c r="H66" s="420">
        <v>115804</v>
      </c>
      <c r="I66" s="423">
        <v>1970</v>
      </c>
      <c r="J66" s="420">
        <v>1763</v>
      </c>
      <c r="K66" s="423">
        <v>6374</v>
      </c>
      <c r="L66" s="422">
        <v>6374</v>
      </c>
      <c r="M66" s="421">
        <v>865003</v>
      </c>
      <c r="N66" s="420">
        <v>784434</v>
      </c>
    </row>
    <row r="67" spans="1:14" ht="8.1" customHeight="1">
      <c r="A67" s="105"/>
      <c r="B67" s="424"/>
      <c r="C67" s="423"/>
      <c r="D67" s="422"/>
      <c r="E67" s="423"/>
      <c r="F67" s="420"/>
      <c r="G67" s="423"/>
      <c r="H67" s="420"/>
      <c r="I67" s="423"/>
      <c r="J67" s="420"/>
      <c r="K67" s="423"/>
      <c r="L67" s="422"/>
      <c r="M67" s="421"/>
      <c r="N67" s="420"/>
    </row>
    <row r="68" spans="1:14" ht="11.1" customHeight="1">
      <c r="A68" s="425">
        <v>2019</v>
      </c>
      <c r="B68" s="424">
        <v>1</v>
      </c>
      <c r="C68" s="423">
        <v>4347</v>
      </c>
      <c r="D68" s="422">
        <v>4321</v>
      </c>
      <c r="E68" s="423">
        <v>3386</v>
      </c>
      <c r="F68" s="420">
        <v>3355</v>
      </c>
      <c r="G68" s="423">
        <v>119102</v>
      </c>
      <c r="H68" s="420">
        <v>116003</v>
      </c>
      <c r="I68" s="423">
        <v>1969</v>
      </c>
      <c r="J68" s="420">
        <v>1771</v>
      </c>
      <c r="K68" s="423">
        <v>6364</v>
      </c>
      <c r="L68" s="422">
        <v>6364</v>
      </c>
      <c r="M68" s="421">
        <v>866497</v>
      </c>
      <c r="N68" s="420">
        <v>787413</v>
      </c>
    </row>
    <row r="69" spans="1:14" ht="11.1" customHeight="1">
      <c r="A69" s="105"/>
      <c r="B69" s="424">
        <v>2</v>
      </c>
      <c r="C69" s="423">
        <v>4350</v>
      </c>
      <c r="D69" s="422">
        <v>4326</v>
      </c>
      <c r="E69" s="423">
        <v>3403</v>
      </c>
      <c r="F69" s="420">
        <v>3373</v>
      </c>
      <c r="G69" s="423">
        <v>119065</v>
      </c>
      <c r="H69" s="420">
        <v>115887</v>
      </c>
      <c r="I69" s="423">
        <v>1969</v>
      </c>
      <c r="J69" s="420">
        <v>1779</v>
      </c>
      <c r="K69" s="423">
        <v>6356</v>
      </c>
      <c r="L69" s="422">
        <v>6356</v>
      </c>
      <c r="M69" s="421">
        <v>867439</v>
      </c>
      <c r="N69" s="420">
        <v>787334</v>
      </c>
    </row>
    <row r="70" spans="1:14" ht="11.1" customHeight="1">
      <c r="A70" s="105"/>
      <c r="B70" s="424">
        <v>3</v>
      </c>
      <c r="C70" s="423">
        <v>4350</v>
      </c>
      <c r="D70" s="422">
        <v>4324</v>
      </c>
      <c r="E70" s="423">
        <v>3409</v>
      </c>
      <c r="F70" s="420">
        <v>3380</v>
      </c>
      <c r="G70" s="423">
        <v>119372</v>
      </c>
      <c r="H70" s="420">
        <v>115833</v>
      </c>
      <c r="I70" s="423">
        <v>2000</v>
      </c>
      <c r="J70" s="420">
        <v>1806</v>
      </c>
      <c r="K70" s="423">
        <v>6371</v>
      </c>
      <c r="L70" s="422">
        <v>6371</v>
      </c>
      <c r="M70" s="421">
        <v>869294</v>
      </c>
      <c r="N70" s="420">
        <v>787595</v>
      </c>
    </row>
    <row r="71" spans="1:14" ht="11.1" customHeight="1">
      <c r="A71" s="105"/>
      <c r="B71" s="424">
        <v>4</v>
      </c>
      <c r="C71" s="423">
        <v>4349</v>
      </c>
      <c r="D71" s="422">
        <v>4325</v>
      </c>
      <c r="E71" s="423">
        <v>3413</v>
      </c>
      <c r="F71" s="420">
        <v>3381</v>
      </c>
      <c r="G71" s="423">
        <v>119054</v>
      </c>
      <c r="H71" s="420">
        <v>115681</v>
      </c>
      <c r="I71" s="423">
        <v>1993</v>
      </c>
      <c r="J71" s="420">
        <v>1808</v>
      </c>
      <c r="K71" s="423">
        <v>6387</v>
      </c>
      <c r="L71" s="422">
        <v>6387</v>
      </c>
      <c r="M71" s="421">
        <v>870309</v>
      </c>
      <c r="N71" s="420">
        <v>788881</v>
      </c>
    </row>
    <row r="72" spans="1:14" ht="11.1" customHeight="1">
      <c r="A72" s="105"/>
      <c r="B72" s="424">
        <v>5</v>
      </c>
      <c r="C72" s="423">
        <v>4350</v>
      </c>
      <c r="D72" s="422">
        <v>4318</v>
      </c>
      <c r="E72" s="423">
        <v>3410</v>
      </c>
      <c r="F72" s="420">
        <v>3377</v>
      </c>
      <c r="G72" s="423">
        <v>118769</v>
      </c>
      <c r="H72" s="420">
        <v>115445</v>
      </c>
      <c r="I72" s="423">
        <v>1999</v>
      </c>
      <c r="J72" s="420">
        <v>1814</v>
      </c>
      <c r="K72" s="423">
        <v>6385</v>
      </c>
      <c r="L72" s="422">
        <v>6385</v>
      </c>
      <c r="M72" s="421">
        <v>871687</v>
      </c>
      <c r="N72" s="420">
        <v>790400</v>
      </c>
    </row>
    <row r="73" spans="1:14" ht="11.1" customHeight="1">
      <c r="A73" s="105"/>
      <c r="B73" s="424">
        <v>6</v>
      </c>
      <c r="C73" s="423">
        <v>4350</v>
      </c>
      <c r="D73" s="422">
        <v>4328</v>
      </c>
      <c r="E73" s="423">
        <v>3410</v>
      </c>
      <c r="F73" s="420">
        <v>3379</v>
      </c>
      <c r="G73" s="423">
        <v>118625</v>
      </c>
      <c r="H73" s="420">
        <v>115182</v>
      </c>
      <c r="I73" s="423">
        <v>1995</v>
      </c>
      <c r="J73" s="420">
        <v>1815</v>
      </c>
      <c r="K73" s="423">
        <v>6379</v>
      </c>
      <c r="L73" s="422">
        <v>6379</v>
      </c>
      <c r="M73" s="421">
        <v>872868</v>
      </c>
      <c r="N73" s="420">
        <v>790336</v>
      </c>
    </row>
    <row r="74" spans="1:14" ht="11.1" customHeight="1">
      <c r="A74" s="105"/>
      <c r="B74" s="424">
        <v>7</v>
      </c>
      <c r="C74" s="423">
        <v>4350</v>
      </c>
      <c r="D74" s="422">
        <v>4327</v>
      </c>
      <c r="E74" s="423">
        <v>3415</v>
      </c>
      <c r="F74" s="420">
        <v>3371</v>
      </c>
      <c r="G74" s="423">
        <v>118375</v>
      </c>
      <c r="H74" s="420">
        <v>114989</v>
      </c>
      <c r="I74" s="423">
        <v>2003</v>
      </c>
      <c r="J74" s="420">
        <v>1812</v>
      </c>
      <c r="K74" s="423">
        <v>6361</v>
      </c>
      <c r="L74" s="422">
        <v>6361</v>
      </c>
      <c r="M74" s="421">
        <v>874052</v>
      </c>
      <c r="N74" s="420">
        <v>791207</v>
      </c>
    </row>
    <row r="75" spans="1:14" ht="4.5" customHeight="1">
      <c r="A75" s="81"/>
      <c r="B75" s="419"/>
      <c r="C75" s="418"/>
      <c r="D75" s="417"/>
      <c r="E75" s="418"/>
      <c r="F75" s="415"/>
      <c r="G75" s="418"/>
      <c r="H75" s="415"/>
      <c r="I75" s="418"/>
      <c r="J75" s="415"/>
      <c r="K75" s="418"/>
      <c r="L75" s="417"/>
      <c r="M75" s="416"/>
      <c r="N75" s="415"/>
    </row>
    <row r="76" spans="1:14" ht="5.0999999999999996" customHeight="1"/>
    <row r="77" spans="1:14">
      <c r="A77" s="413" t="s">
        <v>217</v>
      </c>
      <c r="B77" s="413"/>
      <c r="C77" s="413"/>
      <c r="I77" s="411" t="s">
        <v>216</v>
      </c>
      <c r="J77" s="412"/>
      <c r="K77" s="411"/>
    </row>
    <row r="78" spans="1:14">
      <c r="A78" s="414"/>
      <c r="B78" s="414"/>
      <c r="C78" s="413"/>
      <c r="I78" s="411"/>
      <c r="J78" s="412"/>
      <c r="K78" s="411"/>
    </row>
    <row r="80" spans="1:14">
      <c r="D80" s="409" t="s">
        <v>215</v>
      </c>
    </row>
    <row r="81" spans="5:5">
      <c r="E81" s="410"/>
    </row>
  </sheetData>
  <mergeCells count="34">
    <mergeCell ref="K43:L43"/>
    <mergeCell ref="M43:N43"/>
    <mergeCell ref="M42:N42"/>
    <mergeCell ref="C43:D43"/>
    <mergeCell ref="E43:F43"/>
    <mergeCell ref="G43:H43"/>
    <mergeCell ref="I43:J43"/>
    <mergeCell ref="K42:L42"/>
    <mergeCell ref="C42:D42"/>
    <mergeCell ref="E42:F42"/>
    <mergeCell ref="G42:H42"/>
    <mergeCell ref="I42:J42"/>
    <mergeCell ref="G6:H6"/>
    <mergeCell ref="I6:J6"/>
    <mergeCell ref="C8:D8"/>
    <mergeCell ref="E8:F8"/>
    <mergeCell ref="G8:H8"/>
    <mergeCell ref="I8:J8"/>
    <mergeCell ref="C6:D6"/>
    <mergeCell ref="E6:F6"/>
    <mergeCell ref="K8:L8"/>
    <mergeCell ref="M8:N8"/>
    <mergeCell ref="K7:L7"/>
    <mergeCell ref="M7:N7"/>
    <mergeCell ref="C7:D7"/>
    <mergeCell ref="E7:F7"/>
    <mergeCell ref="G7:H7"/>
    <mergeCell ref="I7:J7"/>
    <mergeCell ref="A1:N1"/>
    <mergeCell ref="A2:N2"/>
    <mergeCell ref="A4:B4"/>
    <mergeCell ref="A5:B5"/>
    <mergeCell ref="K6:L6"/>
    <mergeCell ref="M6:N6"/>
  </mergeCells>
  <printOptions horizontalCentered="1"/>
  <pageMargins left="0.59055118110236227" right="0.59055118110236227" top="0.15748031496062992" bottom="0.15748031496062992" header="0" footer="0"/>
  <pageSetup paperSize="9" scale="7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85B73-E9DD-443B-B1EF-F906A7FE8C7E}">
  <dimension ref="A1:J16"/>
  <sheetViews>
    <sheetView workbookViewId="0">
      <selection activeCell="A12" sqref="A12"/>
    </sheetView>
  </sheetViews>
  <sheetFormatPr defaultRowHeight="15"/>
  <cols>
    <col min="2" max="2" width="23.85546875" bestFit="1" customWidth="1"/>
    <col min="3" max="3" width="13.28515625" bestFit="1" customWidth="1"/>
    <col min="4" max="4" width="13.28515625" customWidth="1"/>
    <col min="6" max="6" width="9.5703125" bestFit="1" customWidth="1"/>
  </cols>
  <sheetData>
    <row r="1" spans="1:10" ht="15.75">
      <c r="A1" s="395" t="s">
        <v>212</v>
      </c>
    </row>
    <row r="2" spans="1:10" ht="16.5">
      <c r="A2" s="395" t="s">
        <v>211</v>
      </c>
      <c r="F2" s="374" t="s">
        <v>163</v>
      </c>
      <c r="G2" s="238" t="s">
        <v>162</v>
      </c>
      <c r="H2" s="229" t="s">
        <v>161</v>
      </c>
    </row>
    <row r="3" spans="1:10" ht="39.75" customHeight="1">
      <c r="B3" s="497" t="s">
        <v>206</v>
      </c>
      <c r="C3" s="498" t="s">
        <v>205</v>
      </c>
      <c r="D3" s="499" t="s">
        <v>172</v>
      </c>
      <c r="E3" s="406" t="s">
        <v>171</v>
      </c>
      <c r="F3" s="500" t="s">
        <v>151</v>
      </c>
      <c r="G3" s="501" t="s">
        <v>213</v>
      </c>
      <c r="H3" s="501" t="s">
        <v>214</v>
      </c>
      <c r="I3" s="407"/>
      <c r="J3" s="408"/>
    </row>
    <row r="4" spans="1:10">
      <c r="A4" s="141">
        <v>2014</v>
      </c>
      <c r="B4" s="332">
        <v>3914.0029671232874</v>
      </c>
      <c r="C4" s="326">
        <v>5261.6001753424653</v>
      </c>
      <c r="D4" s="148">
        <v>1859.8609506849318</v>
      </c>
      <c r="E4" s="132">
        <v>135.3753890410959</v>
      </c>
      <c r="F4" s="131">
        <v>972.60664386301369</v>
      </c>
      <c r="G4" s="146">
        <v>237.44421917808219</v>
      </c>
      <c r="H4" s="127">
        <v>138.09309315068492</v>
      </c>
    </row>
    <row r="5" spans="1:10">
      <c r="A5" s="141">
        <v>2015</v>
      </c>
      <c r="B5" s="332">
        <v>3915.4428958904105</v>
      </c>
      <c r="C5" s="326">
        <v>5349.3296493150683</v>
      </c>
      <c r="D5" s="148">
        <v>1860.2778986301369</v>
      </c>
      <c r="E5" s="132">
        <v>134.01412328767123</v>
      </c>
      <c r="F5" s="131">
        <v>966.35546013698638</v>
      </c>
      <c r="G5" s="146">
        <v>236.68225205479459</v>
      </c>
      <c r="H5" s="127">
        <v>138.45693150684932</v>
      </c>
    </row>
    <row r="6" spans="1:10">
      <c r="A6" s="141">
        <v>2016</v>
      </c>
      <c r="B6" s="332">
        <v>3957.3785464480875</v>
      </c>
      <c r="C6" s="326">
        <v>5363.7608551912572</v>
      </c>
      <c r="D6" s="148">
        <v>1834.6223961748635</v>
      </c>
      <c r="E6" s="132">
        <v>130.80349453551912</v>
      </c>
      <c r="F6" s="131">
        <v>933.11947926775963</v>
      </c>
      <c r="G6" s="146">
        <v>234.06839071038249</v>
      </c>
      <c r="H6" s="127">
        <v>137.74012295081968</v>
      </c>
    </row>
    <row r="7" spans="1:10">
      <c r="A7" s="141">
        <v>2017</v>
      </c>
      <c r="B7" s="332">
        <v>3966.528657534247</v>
      </c>
      <c r="C7" s="326">
        <v>5512.5334904109595</v>
      </c>
      <c r="D7" s="148">
        <v>1814.8164410958905</v>
      </c>
      <c r="E7" s="132">
        <v>128.21233972602738</v>
      </c>
      <c r="F7" s="131">
        <v>898.01510855616448</v>
      </c>
      <c r="G7" s="146">
        <v>231.64365479452056</v>
      </c>
      <c r="H7" s="127">
        <v>139.02585479452057</v>
      </c>
    </row>
    <row r="8" spans="1:10">
      <c r="A8" s="141">
        <v>2018</v>
      </c>
      <c r="B8" s="332">
        <v>4054.2956410958905</v>
      </c>
      <c r="C8" s="326">
        <v>5626.2959287671229</v>
      </c>
      <c r="D8" s="148">
        <v>1806.055682191781</v>
      </c>
      <c r="E8" s="132">
        <v>127.30704931506851</v>
      </c>
      <c r="F8" s="131">
        <v>889.04712226849313</v>
      </c>
      <c r="G8" s="146">
        <v>225.44097534246578</v>
      </c>
      <c r="H8" s="127">
        <v>139.79442191780825</v>
      </c>
    </row>
    <row r="11" spans="1:10">
      <c r="A11" t="s">
        <v>255</v>
      </c>
    </row>
    <row r="12" spans="1:10">
      <c r="A12" s="436">
        <v>2014</v>
      </c>
      <c r="B12" s="433">
        <v>5845</v>
      </c>
      <c r="D12" s="433">
        <v>4350</v>
      </c>
      <c r="F12" s="433">
        <v>18138</v>
      </c>
    </row>
    <row r="13" spans="1:10">
      <c r="A13" s="436">
        <v>2015</v>
      </c>
      <c r="B13" s="433">
        <v>5927</v>
      </c>
      <c r="D13" s="434">
        <v>4350</v>
      </c>
      <c r="F13" s="433">
        <v>18138</v>
      </c>
    </row>
    <row r="14" spans="1:10">
      <c r="A14" s="436">
        <v>2016</v>
      </c>
      <c r="B14" s="433">
        <v>5986</v>
      </c>
      <c r="D14" s="434">
        <v>4350</v>
      </c>
      <c r="F14" s="433">
        <v>18163</v>
      </c>
    </row>
    <row r="15" spans="1:10">
      <c r="A15" s="436">
        <v>2017</v>
      </c>
      <c r="B15" s="433">
        <v>6014</v>
      </c>
      <c r="D15" s="434">
        <v>4350</v>
      </c>
      <c r="F15" s="433">
        <v>18163</v>
      </c>
    </row>
    <row r="16" spans="1:10">
      <c r="A16" s="436">
        <v>2018</v>
      </c>
      <c r="B16" s="433">
        <v>6253</v>
      </c>
      <c r="D16" s="434">
        <v>4350</v>
      </c>
      <c r="F16" s="433">
        <v>18163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L7"/>
  <sheetViews>
    <sheetView workbookViewId="0">
      <selection activeCell="H14" sqref="H14"/>
    </sheetView>
  </sheetViews>
  <sheetFormatPr defaultRowHeight="15"/>
  <cols>
    <col min="1" max="1" width="13.140625" customWidth="1"/>
    <col min="2" max="2" width="10.7109375" customWidth="1"/>
    <col min="3" max="3" width="8.7109375" customWidth="1"/>
    <col min="4" max="36" width="9.28515625" bestFit="1" customWidth="1"/>
  </cols>
  <sheetData>
    <row r="1" spans="1:38">
      <c r="A1" s="20"/>
      <c r="B1" s="20">
        <v>2016</v>
      </c>
      <c r="C1" s="20">
        <v>2017</v>
      </c>
      <c r="D1" s="20">
        <v>2018</v>
      </c>
      <c r="E1" s="20">
        <v>2019</v>
      </c>
      <c r="F1" s="20">
        <v>2020</v>
      </c>
      <c r="G1" s="20">
        <v>2021</v>
      </c>
      <c r="H1" s="20">
        <v>2022</v>
      </c>
      <c r="I1" s="20">
        <v>2023</v>
      </c>
      <c r="J1" s="20">
        <v>2024</v>
      </c>
      <c r="K1" s="20">
        <v>2025</v>
      </c>
      <c r="L1" s="20">
        <v>2026</v>
      </c>
      <c r="M1" s="20">
        <v>2027</v>
      </c>
      <c r="N1" s="20">
        <v>2028</v>
      </c>
      <c r="O1" s="20">
        <v>2029</v>
      </c>
      <c r="P1" s="20">
        <v>2030</v>
      </c>
      <c r="Q1" s="20">
        <v>2031</v>
      </c>
      <c r="R1" s="20">
        <v>2032</v>
      </c>
      <c r="S1" s="20">
        <v>2033</v>
      </c>
      <c r="T1" s="20">
        <v>2034</v>
      </c>
      <c r="U1" s="20">
        <v>2035</v>
      </c>
      <c r="V1" s="20">
        <v>2036</v>
      </c>
      <c r="W1" s="20">
        <v>2037</v>
      </c>
      <c r="X1" s="20">
        <v>2038</v>
      </c>
      <c r="Y1" s="20">
        <v>2039</v>
      </c>
      <c r="Z1" s="20">
        <v>2040</v>
      </c>
      <c r="AA1" s="20">
        <v>2041</v>
      </c>
      <c r="AB1" s="20">
        <v>2042</v>
      </c>
      <c r="AC1" s="20">
        <v>2043</v>
      </c>
      <c r="AD1" s="20">
        <v>2044</v>
      </c>
      <c r="AE1" s="20">
        <v>2045</v>
      </c>
      <c r="AF1" s="20">
        <v>2046</v>
      </c>
      <c r="AG1" s="20">
        <v>2047</v>
      </c>
      <c r="AH1" s="20">
        <v>2048</v>
      </c>
      <c r="AI1" s="20">
        <v>2049</v>
      </c>
      <c r="AJ1" s="20">
        <v>2050</v>
      </c>
      <c r="AK1" s="5"/>
      <c r="AL1" s="1"/>
    </row>
    <row r="2" spans="1:38">
      <c r="A2" s="20" t="s">
        <v>120</v>
      </c>
      <c r="B2" s="21">
        <f>C2</f>
        <v>1.33</v>
      </c>
      <c r="C2" s="21">
        <v>1.33</v>
      </c>
      <c r="D2" s="21">
        <v>1.33</v>
      </c>
      <c r="E2" s="21">
        <v>1.33</v>
      </c>
      <c r="F2" s="21">
        <v>1.33</v>
      </c>
      <c r="G2" s="21">
        <v>1.33</v>
      </c>
      <c r="H2" s="21">
        <v>1.33</v>
      </c>
      <c r="I2" s="21">
        <v>1.33</v>
      </c>
      <c r="J2" s="21">
        <v>1.33</v>
      </c>
      <c r="K2" s="21">
        <v>1.33</v>
      </c>
      <c r="L2" s="21">
        <v>1.33</v>
      </c>
      <c r="M2" s="21">
        <v>1.33</v>
      </c>
      <c r="N2" s="21">
        <v>1.33</v>
      </c>
      <c r="O2" s="21">
        <v>1.33</v>
      </c>
      <c r="P2" s="21">
        <v>1.33</v>
      </c>
      <c r="Q2" s="21">
        <v>1.33</v>
      </c>
      <c r="R2" s="21">
        <v>1.33</v>
      </c>
      <c r="S2" s="21">
        <v>1.33</v>
      </c>
      <c r="T2" s="21">
        <v>1.33</v>
      </c>
      <c r="U2" s="21">
        <v>1.33</v>
      </c>
      <c r="V2" s="21">
        <v>1.33</v>
      </c>
      <c r="W2" s="21">
        <v>1.33</v>
      </c>
      <c r="X2" s="21">
        <v>1.33</v>
      </c>
      <c r="Y2" s="21">
        <v>1.33</v>
      </c>
      <c r="Z2" s="21">
        <v>1.33</v>
      </c>
      <c r="AA2" s="21">
        <v>1.33</v>
      </c>
      <c r="AB2" s="21">
        <v>1.33</v>
      </c>
      <c r="AC2" s="21">
        <v>1.33</v>
      </c>
      <c r="AD2" s="21">
        <v>1.33</v>
      </c>
      <c r="AE2" s="21">
        <v>1.33</v>
      </c>
      <c r="AF2" s="21">
        <v>1.33</v>
      </c>
      <c r="AG2" s="21">
        <v>1.33</v>
      </c>
      <c r="AH2" s="21">
        <v>1.33</v>
      </c>
      <c r="AI2" s="21">
        <v>1.33</v>
      </c>
      <c r="AJ2" s="21">
        <v>1.33</v>
      </c>
      <c r="AK2" s="7"/>
      <c r="AL2" s="7"/>
    </row>
    <row r="3" spans="1:38">
      <c r="A3" s="20" t="s">
        <v>121</v>
      </c>
      <c r="B3" s="21">
        <f t="shared" ref="B3:B7" si="0">C3</f>
        <v>21.2</v>
      </c>
      <c r="C3" s="21">
        <v>21.2</v>
      </c>
      <c r="D3" s="21">
        <v>21.2</v>
      </c>
      <c r="E3" s="21">
        <v>21.2</v>
      </c>
      <c r="F3" s="21">
        <v>21.2</v>
      </c>
      <c r="G3" s="21">
        <v>21.2</v>
      </c>
      <c r="H3" s="21">
        <v>21.2</v>
      </c>
      <c r="I3" s="21">
        <v>21.2</v>
      </c>
      <c r="J3" s="21">
        <v>21.2</v>
      </c>
      <c r="K3" s="21">
        <v>21.2</v>
      </c>
      <c r="L3" s="21">
        <v>21.2</v>
      </c>
      <c r="M3" s="21">
        <v>21.2</v>
      </c>
      <c r="N3" s="21">
        <v>21.2</v>
      </c>
      <c r="O3" s="21">
        <v>21.2</v>
      </c>
      <c r="P3" s="21">
        <v>21.2</v>
      </c>
      <c r="Q3" s="21">
        <v>21.2</v>
      </c>
      <c r="R3" s="21">
        <v>21.2</v>
      </c>
      <c r="S3" s="21">
        <v>21.2</v>
      </c>
      <c r="T3" s="21">
        <v>21.2</v>
      </c>
      <c r="U3" s="21">
        <v>21.2</v>
      </c>
      <c r="V3" s="21">
        <v>21.2</v>
      </c>
      <c r="W3" s="21">
        <v>21.2</v>
      </c>
      <c r="X3" s="21">
        <v>21.2</v>
      </c>
      <c r="Y3" s="21">
        <v>21.2</v>
      </c>
      <c r="Z3" s="21">
        <v>21.2</v>
      </c>
      <c r="AA3" s="21">
        <v>21.2</v>
      </c>
      <c r="AB3" s="21">
        <v>21.2</v>
      </c>
      <c r="AC3" s="21">
        <v>21.2</v>
      </c>
      <c r="AD3" s="21">
        <v>21.2</v>
      </c>
      <c r="AE3" s="21">
        <v>21.2</v>
      </c>
      <c r="AF3" s="21">
        <v>21.2</v>
      </c>
      <c r="AG3" s="21">
        <v>21.2</v>
      </c>
      <c r="AH3" s="21">
        <v>21.2</v>
      </c>
      <c r="AI3" s="21">
        <v>21.2</v>
      </c>
      <c r="AJ3" s="21">
        <v>21.2</v>
      </c>
      <c r="AK3" s="7"/>
      <c r="AL3" s="7"/>
    </row>
    <row r="4" spans="1:38">
      <c r="A4" s="20" t="s">
        <v>122</v>
      </c>
      <c r="B4" s="21">
        <f t="shared" si="0"/>
        <v>84</v>
      </c>
      <c r="C4" s="21">
        <v>84</v>
      </c>
      <c r="D4" s="21">
        <v>84</v>
      </c>
      <c r="E4" s="21">
        <v>84</v>
      </c>
      <c r="F4" s="21">
        <v>84</v>
      </c>
      <c r="G4" s="21">
        <v>84</v>
      </c>
      <c r="H4" s="21">
        <v>84</v>
      </c>
      <c r="I4" s="21">
        <v>84</v>
      </c>
      <c r="J4" s="21">
        <v>84</v>
      </c>
      <c r="K4" s="21">
        <v>84</v>
      </c>
      <c r="L4" s="21">
        <v>84</v>
      </c>
      <c r="M4" s="21">
        <v>84</v>
      </c>
      <c r="N4" s="21">
        <v>84</v>
      </c>
      <c r="O4" s="21">
        <v>84</v>
      </c>
      <c r="P4" s="21">
        <v>84</v>
      </c>
      <c r="Q4" s="21">
        <v>84</v>
      </c>
      <c r="R4" s="21">
        <v>84</v>
      </c>
      <c r="S4" s="21">
        <v>84</v>
      </c>
      <c r="T4" s="21">
        <v>84</v>
      </c>
      <c r="U4" s="21">
        <v>84</v>
      </c>
      <c r="V4" s="21">
        <v>84</v>
      </c>
      <c r="W4" s="21">
        <v>84</v>
      </c>
      <c r="X4" s="21">
        <v>84</v>
      </c>
      <c r="Y4" s="21">
        <v>84</v>
      </c>
      <c r="Z4" s="21">
        <v>84</v>
      </c>
      <c r="AA4" s="21">
        <v>84</v>
      </c>
      <c r="AB4" s="21">
        <v>84</v>
      </c>
      <c r="AC4" s="21">
        <v>84</v>
      </c>
      <c r="AD4" s="21">
        <v>84</v>
      </c>
      <c r="AE4" s="21">
        <v>84</v>
      </c>
      <c r="AF4" s="21">
        <v>84</v>
      </c>
      <c r="AG4" s="21">
        <v>84</v>
      </c>
      <c r="AH4" s="21">
        <v>84</v>
      </c>
      <c r="AI4" s="21">
        <v>84</v>
      </c>
      <c r="AJ4" s="21">
        <v>84</v>
      </c>
      <c r="AK4" s="7"/>
      <c r="AL4" s="7"/>
    </row>
    <row r="5" spans="1:38">
      <c r="A5" s="20" t="s">
        <v>123</v>
      </c>
      <c r="B5" s="21">
        <f t="shared" si="0"/>
        <v>1167.75</v>
      </c>
      <c r="C5" s="21">
        <v>1167.75</v>
      </c>
      <c r="D5" s="21">
        <v>1167.75</v>
      </c>
      <c r="E5" s="21">
        <v>1167.75</v>
      </c>
      <c r="F5" s="21">
        <v>1167.75</v>
      </c>
      <c r="G5" s="21">
        <v>1167.75</v>
      </c>
      <c r="H5" s="21">
        <v>1167.75</v>
      </c>
      <c r="I5" s="21">
        <v>1167.75</v>
      </c>
      <c r="J5" s="21">
        <v>1167.75</v>
      </c>
      <c r="K5" s="21">
        <v>1167.75</v>
      </c>
      <c r="L5" s="21">
        <v>1167.75</v>
      </c>
      <c r="M5" s="21">
        <v>1167.75</v>
      </c>
      <c r="N5" s="21">
        <v>1167.75</v>
      </c>
      <c r="O5" s="21">
        <v>1167.75</v>
      </c>
      <c r="P5" s="21">
        <v>1167.75</v>
      </c>
      <c r="Q5" s="21">
        <v>1167.75</v>
      </c>
      <c r="R5" s="21">
        <v>1167.75</v>
      </c>
      <c r="S5" s="21">
        <v>1167.75</v>
      </c>
      <c r="T5" s="21">
        <v>1167.75</v>
      </c>
      <c r="U5" s="21">
        <v>1167.75</v>
      </c>
      <c r="V5" s="21">
        <v>1167.75</v>
      </c>
      <c r="W5" s="21">
        <v>1167.75</v>
      </c>
      <c r="X5" s="21">
        <v>1167.75</v>
      </c>
      <c r="Y5" s="21">
        <v>1167.75</v>
      </c>
      <c r="Z5" s="21">
        <v>1167.75</v>
      </c>
      <c r="AA5" s="21">
        <v>1167.75</v>
      </c>
      <c r="AB5" s="21">
        <v>1167.75</v>
      </c>
      <c r="AC5" s="21">
        <v>1167.75</v>
      </c>
      <c r="AD5" s="21">
        <v>1167.75</v>
      </c>
      <c r="AE5" s="21">
        <v>1167.75</v>
      </c>
      <c r="AF5" s="21">
        <v>1167.75</v>
      </c>
      <c r="AG5" s="21">
        <v>1167.75</v>
      </c>
      <c r="AH5" s="21">
        <v>1167.75</v>
      </c>
      <c r="AI5" s="21">
        <v>1167.75</v>
      </c>
      <c r="AJ5" s="21">
        <v>1167.75</v>
      </c>
      <c r="AK5" s="7"/>
      <c r="AL5" s="7"/>
    </row>
    <row r="6" spans="1:38">
      <c r="A6" s="22" t="s">
        <v>124</v>
      </c>
      <c r="B6" s="7">
        <f>AVERAGE('[2]NRBS 40'!G5,'[2]NRBS 40'!G7:G8)</f>
        <v>2.9333333333333336</v>
      </c>
      <c r="C6" s="7">
        <f t="shared" ref="C6:AK6" si="1">$B6</f>
        <v>2.9333333333333336</v>
      </c>
      <c r="D6" s="7">
        <f t="shared" si="1"/>
        <v>2.9333333333333336</v>
      </c>
      <c r="E6" s="7">
        <f t="shared" si="1"/>
        <v>2.9333333333333336</v>
      </c>
      <c r="F6" s="7">
        <f t="shared" si="1"/>
        <v>2.9333333333333336</v>
      </c>
      <c r="G6" s="7">
        <f t="shared" si="1"/>
        <v>2.9333333333333336</v>
      </c>
      <c r="H6" s="7">
        <f t="shared" si="1"/>
        <v>2.9333333333333336</v>
      </c>
      <c r="I6" s="7">
        <f t="shared" si="1"/>
        <v>2.9333333333333336</v>
      </c>
      <c r="J6" s="7">
        <f t="shared" si="1"/>
        <v>2.9333333333333336</v>
      </c>
      <c r="K6" s="7">
        <f t="shared" si="1"/>
        <v>2.9333333333333336</v>
      </c>
      <c r="L6" s="7">
        <f t="shared" si="1"/>
        <v>2.9333333333333336</v>
      </c>
      <c r="M6" s="7">
        <f t="shared" si="1"/>
        <v>2.9333333333333336</v>
      </c>
      <c r="N6" s="7">
        <f t="shared" si="1"/>
        <v>2.9333333333333336</v>
      </c>
      <c r="O6" s="7">
        <f t="shared" si="1"/>
        <v>2.9333333333333336</v>
      </c>
      <c r="P6" s="7">
        <f t="shared" si="1"/>
        <v>2.9333333333333336</v>
      </c>
      <c r="Q6" s="7">
        <f t="shared" si="1"/>
        <v>2.9333333333333336</v>
      </c>
      <c r="R6" s="7">
        <f t="shared" si="1"/>
        <v>2.9333333333333336</v>
      </c>
      <c r="S6" s="7">
        <f t="shared" si="1"/>
        <v>2.9333333333333336</v>
      </c>
      <c r="T6" s="7">
        <f t="shared" si="1"/>
        <v>2.9333333333333336</v>
      </c>
      <c r="U6" s="7">
        <f t="shared" si="1"/>
        <v>2.9333333333333336</v>
      </c>
      <c r="V6" s="7">
        <f t="shared" si="1"/>
        <v>2.9333333333333336</v>
      </c>
      <c r="W6" s="7">
        <f t="shared" si="1"/>
        <v>2.9333333333333336</v>
      </c>
      <c r="X6" s="7">
        <f t="shared" si="1"/>
        <v>2.9333333333333336</v>
      </c>
      <c r="Y6" s="7">
        <f t="shared" si="1"/>
        <v>2.9333333333333336</v>
      </c>
      <c r="Z6" s="7">
        <f t="shared" si="1"/>
        <v>2.9333333333333336</v>
      </c>
      <c r="AA6" s="7">
        <f t="shared" si="1"/>
        <v>2.9333333333333336</v>
      </c>
      <c r="AB6" s="7">
        <f t="shared" si="1"/>
        <v>2.9333333333333336</v>
      </c>
      <c r="AC6" s="7">
        <f t="shared" si="1"/>
        <v>2.9333333333333336</v>
      </c>
      <c r="AD6" s="7">
        <f t="shared" si="1"/>
        <v>2.9333333333333336</v>
      </c>
      <c r="AE6" s="7">
        <f t="shared" si="1"/>
        <v>2.9333333333333336</v>
      </c>
      <c r="AF6" s="7">
        <f t="shared" si="1"/>
        <v>2.9333333333333336</v>
      </c>
      <c r="AG6" s="7">
        <f t="shared" si="1"/>
        <v>2.9333333333333336</v>
      </c>
      <c r="AH6" s="7">
        <f t="shared" si="1"/>
        <v>2.9333333333333336</v>
      </c>
      <c r="AI6" s="7">
        <f t="shared" si="1"/>
        <v>2.9333333333333336</v>
      </c>
      <c r="AJ6" s="7">
        <f t="shared" si="1"/>
        <v>2.9333333333333336</v>
      </c>
      <c r="AK6" s="7">
        <f t="shared" si="1"/>
        <v>2.9333333333333336</v>
      </c>
    </row>
    <row r="7" spans="1:38">
      <c r="A7" s="20" t="s">
        <v>125</v>
      </c>
      <c r="B7" s="21">
        <f t="shared" si="0"/>
        <v>1.1499999999999999</v>
      </c>
      <c r="C7" s="21">
        <v>1.1499999999999999</v>
      </c>
      <c r="D7" s="21">
        <v>1.1499999999999999</v>
      </c>
      <c r="E7" s="21">
        <v>1.1499999999999999</v>
      </c>
      <c r="F7" s="21">
        <v>1.1499999999999999</v>
      </c>
      <c r="G7" s="21">
        <v>1.1499999999999999</v>
      </c>
      <c r="H7" s="21">
        <v>1.1499999999999999</v>
      </c>
      <c r="I7" s="21">
        <v>1.1499999999999999</v>
      </c>
      <c r="J7" s="21">
        <v>1.1499999999999999</v>
      </c>
      <c r="K7" s="21">
        <v>1.1499999999999999</v>
      </c>
      <c r="L7" s="21">
        <v>1.1499999999999999</v>
      </c>
      <c r="M7" s="21">
        <v>1.1499999999999999</v>
      </c>
      <c r="N7" s="21">
        <v>1.1499999999999999</v>
      </c>
      <c r="O7" s="21">
        <v>1.1499999999999999</v>
      </c>
      <c r="P7" s="21">
        <v>1.1499999999999999</v>
      </c>
      <c r="Q7" s="21">
        <v>1.1499999999999999</v>
      </c>
      <c r="R7" s="21">
        <v>1.1499999999999999</v>
      </c>
      <c r="S7" s="21">
        <v>1.1499999999999999</v>
      </c>
      <c r="T7" s="21">
        <v>1.1499999999999999</v>
      </c>
      <c r="U7" s="21">
        <v>1.1499999999999999</v>
      </c>
      <c r="V7" s="21">
        <v>1.1499999999999999</v>
      </c>
      <c r="W7" s="21">
        <v>1.1499999999999999</v>
      </c>
      <c r="X7" s="21">
        <v>1.1499999999999999</v>
      </c>
      <c r="Y7" s="21">
        <v>1.1499999999999999</v>
      </c>
      <c r="Z7" s="21">
        <v>1.1499999999999999</v>
      </c>
      <c r="AA7" s="21">
        <v>1.1499999999999999</v>
      </c>
      <c r="AB7" s="21">
        <v>1.1499999999999999</v>
      </c>
      <c r="AC7" s="21">
        <v>1.1499999999999999</v>
      </c>
      <c r="AD7" s="21">
        <v>1.1499999999999999</v>
      </c>
      <c r="AE7" s="21">
        <v>1.1499999999999999</v>
      </c>
      <c r="AF7" s="21">
        <v>1.1499999999999999</v>
      </c>
      <c r="AG7" s="21">
        <v>1.1499999999999999</v>
      </c>
      <c r="AH7" s="21">
        <v>1.1499999999999999</v>
      </c>
      <c r="AI7" s="21">
        <v>1.1499999999999999</v>
      </c>
      <c r="AJ7" s="21">
        <v>1.1499999999999999</v>
      </c>
      <c r="AK7" s="7"/>
      <c r="AL7" s="7"/>
    </row>
  </sheetData>
  <phoneticPr fontId="4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J7"/>
  <sheetViews>
    <sheetView tabSelected="1" workbookViewId="0">
      <selection activeCell="B7" sqref="B7"/>
    </sheetView>
  </sheetViews>
  <sheetFormatPr defaultRowHeight="15"/>
  <cols>
    <col min="1" max="1" width="11.85546875" customWidth="1"/>
    <col min="2" max="36" width="9.28515625" bestFit="1" customWidth="1"/>
  </cols>
  <sheetData>
    <row r="1" spans="1:36" s="1" customFormat="1">
      <c r="A1" s="20"/>
      <c r="B1" s="20">
        <v>2016</v>
      </c>
      <c r="C1" s="20">
        <v>2017</v>
      </c>
      <c r="D1" s="20">
        <v>2018</v>
      </c>
      <c r="E1" s="20">
        <v>2019</v>
      </c>
      <c r="F1" s="20">
        <v>2020</v>
      </c>
      <c r="G1" s="20">
        <v>2021</v>
      </c>
      <c r="H1" s="20">
        <v>2022</v>
      </c>
      <c r="I1" s="20">
        <v>2023</v>
      </c>
      <c r="J1" s="20">
        <v>2024</v>
      </c>
      <c r="K1" s="20">
        <v>2025</v>
      </c>
      <c r="L1" s="20">
        <v>2026</v>
      </c>
      <c r="M1" s="20">
        <v>2027</v>
      </c>
      <c r="N1" s="20">
        <v>2028</v>
      </c>
      <c r="O1" s="20">
        <v>2029</v>
      </c>
      <c r="P1" s="20">
        <v>2030</v>
      </c>
      <c r="Q1" s="20">
        <v>2031</v>
      </c>
      <c r="R1" s="20">
        <v>2032</v>
      </c>
      <c r="S1" s="20">
        <v>2033</v>
      </c>
      <c r="T1" s="20">
        <v>2034</v>
      </c>
      <c r="U1" s="20">
        <v>2035</v>
      </c>
      <c r="V1" s="20">
        <v>2036</v>
      </c>
      <c r="W1" s="20">
        <v>2037</v>
      </c>
      <c r="X1" s="20">
        <v>2038</v>
      </c>
      <c r="Y1" s="20">
        <v>2039</v>
      </c>
      <c r="Z1" s="20">
        <v>2040</v>
      </c>
      <c r="AA1" s="20">
        <v>2041</v>
      </c>
      <c r="AB1" s="20">
        <v>2042</v>
      </c>
      <c r="AC1" s="20">
        <v>2043</v>
      </c>
      <c r="AD1" s="20">
        <v>2044</v>
      </c>
      <c r="AE1" s="20">
        <v>2045</v>
      </c>
      <c r="AF1" s="20">
        <v>2046</v>
      </c>
      <c r="AG1" s="20">
        <v>2047</v>
      </c>
      <c r="AH1" s="20">
        <v>2048</v>
      </c>
      <c r="AI1" s="20">
        <v>2049</v>
      </c>
      <c r="AJ1" s="20">
        <v>2050</v>
      </c>
    </row>
    <row r="2" spans="1:36">
      <c r="A2" s="20" t="s">
        <v>120</v>
      </c>
      <c r="B2" s="21">
        <v>1</v>
      </c>
      <c r="C2" s="21">
        <v>1</v>
      </c>
      <c r="D2" s="21">
        <v>1</v>
      </c>
      <c r="E2" s="21">
        <v>1</v>
      </c>
      <c r="F2" s="21">
        <v>1</v>
      </c>
      <c r="G2" s="21">
        <v>1</v>
      </c>
      <c r="H2" s="21">
        <v>1</v>
      </c>
      <c r="I2" s="21">
        <v>1</v>
      </c>
      <c r="J2" s="21">
        <v>1</v>
      </c>
      <c r="K2" s="21">
        <v>1</v>
      </c>
      <c r="L2" s="21">
        <v>1</v>
      </c>
      <c r="M2" s="21">
        <v>1</v>
      </c>
      <c r="N2" s="21">
        <v>1</v>
      </c>
      <c r="O2" s="21">
        <v>1</v>
      </c>
      <c r="P2" s="21">
        <v>1</v>
      </c>
      <c r="Q2" s="21">
        <v>1</v>
      </c>
      <c r="R2" s="21">
        <v>1</v>
      </c>
      <c r="S2" s="21">
        <v>1</v>
      </c>
      <c r="T2" s="21">
        <v>1</v>
      </c>
      <c r="U2" s="21">
        <v>1</v>
      </c>
      <c r="V2" s="21">
        <v>1</v>
      </c>
      <c r="W2" s="21">
        <v>1</v>
      </c>
      <c r="X2" s="21">
        <v>1</v>
      </c>
      <c r="Y2" s="21">
        <v>1</v>
      </c>
      <c r="Z2" s="21">
        <v>1</v>
      </c>
      <c r="AA2" s="21">
        <v>1</v>
      </c>
      <c r="AB2" s="21">
        <v>1</v>
      </c>
      <c r="AC2" s="21">
        <v>1</v>
      </c>
      <c r="AD2" s="21">
        <v>1</v>
      </c>
      <c r="AE2" s="21">
        <v>1</v>
      </c>
      <c r="AF2" s="21">
        <v>1</v>
      </c>
      <c r="AG2" s="21">
        <v>1</v>
      </c>
      <c r="AH2" s="21">
        <v>1</v>
      </c>
      <c r="AI2" s="21">
        <v>1</v>
      </c>
      <c r="AJ2" s="21">
        <v>1</v>
      </c>
    </row>
    <row r="3" spans="1:36">
      <c r="A3" s="20" t="s">
        <v>121</v>
      </c>
      <c r="B3" s="21">
        <v>14.86</v>
      </c>
      <c r="C3" s="21">
        <v>14.86</v>
      </c>
      <c r="D3" s="21">
        <v>14.86</v>
      </c>
      <c r="E3" s="21">
        <v>14.86</v>
      </c>
      <c r="F3" s="21">
        <v>14.86</v>
      </c>
      <c r="G3" s="21">
        <v>14.86</v>
      </c>
      <c r="H3" s="21">
        <v>14.86</v>
      </c>
      <c r="I3" s="21">
        <v>14.86</v>
      </c>
      <c r="J3" s="21">
        <v>14.86</v>
      </c>
      <c r="K3" s="21">
        <v>14.86</v>
      </c>
      <c r="L3" s="21">
        <v>14.86</v>
      </c>
      <c r="M3" s="21">
        <v>14.86</v>
      </c>
      <c r="N3" s="21">
        <v>14.86</v>
      </c>
      <c r="O3" s="21">
        <v>14.86</v>
      </c>
      <c r="P3" s="21">
        <v>14.86</v>
      </c>
      <c r="Q3" s="21">
        <v>14.86</v>
      </c>
      <c r="R3" s="21">
        <v>14.86</v>
      </c>
      <c r="S3" s="21">
        <v>14.86</v>
      </c>
      <c r="T3" s="21">
        <v>14.86</v>
      </c>
      <c r="U3" s="21">
        <v>14.86</v>
      </c>
      <c r="V3" s="21">
        <v>14.86</v>
      </c>
      <c r="W3" s="21">
        <v>14.86</v>
      </c>
      <c r="X3" s="21">
        <v>14.86</v>
      </c>
      <c r="Y3" s="21">
        <v>14.86</v>
      </c>
      <c r="Z3" s="21">
        <v>14.86</v>
      </c>
      <c r="AA3" s="21">
        <v>14.86</v>
      </c>
      <c r="AB3" s="21">
        <v>14.86</v>
      </c>
      <c r="AC3" s="21">
        <v>14.86</v>
      </c>
      <c r="AD3" s="21">
        <v>14.86</v>
      </c>
      <c r="AE3" s="21">
        <v>14.86</v>
      </c>
      <c r="AF3" s="21">
        <v>14.86</v>
      </c>
      <c r="AG3" s="21">
        <v>14.86</v>
      </c>
      <c r="AH3" s="21">
        <v>14.86</v>
      </c>
      <c r="AI3" s="21">
        <v>14.86</v>
      </c>
      <c r="AJ3" s="21">
        <v>14.86</v>
      </c>
    </row>
    <row r="4" spans="1:36">
      <c r="A4" s="20" t="s">
        <v>122</v>
      </c>
      <c r="B4" s="21">
        <v>174.9</v>
      </c>
      <c r="C4" s="21">
        <v>174.9</v>
      </c>
      <c r="D4" s="21">
        <v>174.9</v>
      </c>
      <c r="E4" s="21">
        <v>174.9</v>
      </c>
      <c r="F4" s="21">
        <v>174.9</v>
      </c>
      <c r="G4" s="21">
        <v>174.9</v>
      </c>
      <c r="H4" s="21">
        <v>174.9</v>
      </c>
      <c r="I4" s="21">
        <v>174.9</v>
      </c>
      <c r="J4" s="21">
        <v>174.9</v>
      </c>
      <c r="K4" s="21">
        <v>174.9</v>
      </c>
      <c r="L4" s="21">
        <v>174.9</v>
      </c>
      <c r="M4" s="21">
        <v>174.9</v>
      </c>
      <c r="N4" s="21">
        <v>174.9</v>
      </c>
      <c r="O4" s="21">
        <v>174.9</v>
      </c>
      <c r="P4" s="21">
        <v>174.9</v>
      </c>
      <c r="Q4" s="21">
        <v>174.9</v>
      </c>
      <c r="R4" s="21">
        <v>174.9</v>
      </c>
      <c r="S4" s="21">
        <v>174.9</v>
      </c>
      <c r="T4" s="21">
        <v>174.9</v>
      </c>
      <c r="U4" s="21">
        <v>174.9</v>
      </c>
      <c r="V4" s="21">
        <v>174.9</v>
      </c>
      <c r="W4" s="21">
        <v>174.9</v>
      </c>
      <c r="X4" s="21">
        <v>174.9</v>
      </c>
      <c r="Y4" s="21">
        <v>174.9</v>
      </c>
      <c r="Z4" s="21">
        <v>174.9</v>
      </c>
      <c r="AA4" s="21">
        <v>174.9</v>
      </c>
      <c r="AB4" s="21">
        <v>174.9</v>
      </c>
      <c r="AC4" s="21">
        <v>174.9</v>
      </c>
      <c r="AD4" s="21">
        <v>174.9</v>
      </c>
      <c r="AE4" s="21">
        <v>174.9</v>
      </c>
      <c r="AF4" s="21">
        <v>174.9</v>
      </c>
      <c r="AG4" s="21">
        <v>174.9</v>
      </c>
      <c r="AH4" s="21">
        <v>174.9</v>
      </c>
      <c r="AI4" s="21">
        <v>174.9</v>
      </c>
      <c r="AJ4" s="21">
        <v>174.9</v>
      </c>
    </row>
    <row r="5" spans="1:36">
      <c r="A5" s="20" t="s">
        <v>123</v>
      </c>
      <c r="B5" s="21">
        <v>4000</v>
      </c>
      <c r="C5" s="21">
        <v>4000</v>
      </c>
      <c r="D5" s="21">
        <v>4000</v>
      </c>
      <c r="E5" s="21">
        <v>4000</v>
      </c>
      <c r="F5" s="21">
        <v>4000</v>
      </c>
      <c r="G5" s="21">
        <v>4000</v>
      </c>
      <c r="H5" s="21">
        <v>4000</v>
      </c>
      <c r="I5" s="21">
        <v>4000</v>
      </c>
      <c r="J5" s="21">
        <v>4000</v>
      </c>
      <c r="K5" s="21">
        <v>4000</v>
      </c>
      <c r="L5" s="21">
        <v>4000</v>
      </c>
      <c r="M5" s="21">
        <v>4000</v>
      </c>
      <c r="N5" s="21">
        <v>4000</v>
      </c>
      <c r="O5" s="21">
        <v>4000</v>
      </c>
      <c r="P5" s="21">
        <v>4000</v>
      </c>
      <c r="Q5" s="21">
        <v>4000</v>
      </c>
      <c r="R5" s="21">
        <v>4000</v>
      </c>
      <c r="S5" s="21">
        <v>4000</v>
      </c>
      <c r="T5" s="21">
        <v>4000</v>
      </c>
      <c r="U5" s="21">
        <v>4000</v>
      </c>
      <c r="V5" s="21">
        <v>4000</v>
      </c>
      <c r="W5" s="21">
        <v>4000</v>
      </c>
      <c r="X5" s="21">
        <v>4000</v>
      </c>
      <c r="Y5" s="21">
        <v>4000</v>
      </c>
      <c r="Z5" s="21">
        <v>4000</v>
      </c>
      <c r="AA5" s="21">
        <v>4000</v>
      </c>
      <c r="AB5" s="21">
        <v>4000</v>
      </c>
      <c r="AC5" s="21">
        <v>4000</v>
      </c>
      <c r="AD5" s="21">
        <v>4000</v>
      </c>
      <c r="AE5" s="21">
        <v>4000</v>
      </c>
      <c r="AF5" s="21">
        <v>4000</v>
      </c>
      <c r="AG5" s="21">
        <v>4000</v>
      </c>
      <c r="AH5" s="21">
        <v>4000</v>
      </c>
      <c r="AI5" s="21">
        <v>4000</v>
      </c>
      <c r="AJ5" s="21">
        <v>4000</v>
      </c>
    </row>
    <row r="6" spans="1:36">
      <c r="A6" s="20" t="s">
        <v>124</v>
      </c>
      <c r="B6" s="21">
        <v>3177</v>
      </c>
      <c r="C6" s="21">
        <v>3176.95</v>
      </c>
      <c r="D6" s="21">
        <v>3176.95</v>
      </c>
      <c r="E6" s="21">
        <v>3176.95</v>
      </c>
      <c r="F6" s="21">
        <v>3176.95</v>
      </c>
      <c r="G6" s="21">
        <v>3176.95</v>
      </c>
      <c r="H6" s="21">
        <v>3176.95</v>
      </c>
      <c r="I6" s="21">
        <v>3176.95</v>
      </c>
      <c r="J6" s="21">
        <v>3176.95</v>
      </c>
      <c r="K6" s="21">
        <v>3176.95</v>
      </c>
      <c r="L6" s="21">
        <v>3176.95</v>
      </c>
      <c r="M6" s="21">
        <v>3176.95</v>
      </c>
      <c r="N6" s="21">
        <v>3176.95</v>
      </c>
      <c r="O6" s="21">
        <v>3176.95</v>
      </c>
      <c r="P6" s="21">
        <v>3176.95</v>
      </c>
      <c r="Q6" s="21">
        <v>3176.95</v>
      </c>
      <c r="R6" s="21">
        <v>3176.95</v>
      </c>
      <c r="S6" s="21">
        <v>3176.95</v>
      </c>
      <c r="T6" s="21">
        <v>3176.95</v>
      </c>
      <c r="U6" s="21">
        <v>3176.95</v>
      </c>
      <c r="V6" s="21">
        <v>3176.95</v>
      </c>
      <c r="W6" s="21">
        <v>3176.95</v>
      </c>
      <c r="X6" s="21">
        <v>3176.95</v>
      </c>
      <c r="Y6" s="21">
        <v>3176.95</v>
      </c>
      <c r="Z6" s="21">
        <v>3176.95</v>
      </c>
      <c r="AA6" s="21">
        <v>3176.95</v>
      </c>
      <c r="AB6" s="21">
        <v>3176.95</v>
      </c>
      <c r="AC6" s="21">
        <v>3176.95</v>
      </c>
      <c r="AD6" s="21">
        <v>3176.95</v>
      </c>
      <c r="AE6" s="21">
        <v>3176.95</v>
      </c>
      <c r="AF6" s="21">
        <v>3176.95</v>
      </c>
      <c r="AG6" s="21">
        <v>3176.95</v>
      </c>
      <c r="AH6" s="21">
        <v>3176.95</v>
      </c>
      <c r="AI6" s="21">
        <v>3176.95</v>
      </c>
      <c r="AJ6" s="21">
        <v>3176.95</v>
      </c>
    </row>
    <row r="7" spans="1:36">
      <c r="A7" s="20" t="s">
        <v>125</v>
      </c>
      <c r="B7" s="21">
        <v>2.8</v>
      </c>
      <c r="C7" s="21">
        <v>2.8</v>
      </c>
      <c r="D7" s="21">
        <v>2.8</v>
      </c>
      <c r="E7" s="21">
        <v>2.8</v>
      </c>
      <c r="F7" s="21">
        <v>2.8</v>
      </c>
      <c r="G7" s="21">
        <v>2.8</v>
      </c>
      <c r="H7" s="21">
        <v>2.8</v>
      </c>
      <c r="I7" s="21">
        <v>2.8</v>
      </c>
      <c r="J7" s="21">
        <v>2.8</v>
      </c>
      <c r="K7" s="21">
        <v>2.8</v>
      </c>
      <c r="L7" s="21">
        <v>2.8</v>
      </c>
      <c r="M7" s="21">
        <v>2.8</v>
      </c>
      <c r="N7" s="21">
        <v>2.8</v>
      </c>
      <c r="O7" s="21">
        <v>2.8</v>
      </c>
      <c r="P7" s="21">
        <v>2.8</v>
      </c>
      <c r="Q7" s="21">
        <v>2.8</v>
      </c>
      <c r="R7" s="21">
        <v>2.8</v>
      </c>
      <c r="S7" s="21">
        <v>2.8</v>
      </c>
      <c r="T7" s="21">
        <v>2.8</v>
      </c>
      <c r="U7" s="21">
        <v>2.8</v>
      </c>
      <c r="V7" s="21">
        <v>2.8</v>
      </c>
      <c r="W7" s="21">
        <v>2.8</v>
      </c>
      <c r="X7" s="21">
        <v>2.8</v>
      </c>
      <c r="Y7" s="21">
        <v>2.8</v>
      </c>
      <c r="Z7" s="21">
        <v>2.8</v>
      </c>
      <c r="AA7" s="21">
        <v>2.8</v>
      </c>
      <c r="AB7" s="21">
        <v>2.8</v>
      </c>
      <c r="AC7" s="21">
        <v>2.8</v>
      </c>
      <c r="AD7" s="21">
        <v>2.8</v>
      </c>
      <c r="AE7" s="21">
        <v>2.8</v>
      </c>
      <c r="AF7" s="21">
        <v>2.8</v>
      </c>
      <c r="AG7" s="21">
        <v>2.8</v>
      </c>
      <c r="AH7" s="21">
        <v>2.8</v>
      </c>
      <c r="AI7" s="21">
        <v>2.8</v>
      </c>
      <c r="AJ7" s="21">
        <v>2.8</v>
      </c>
    </row>
  </sheetData>
  <phoneticPr fontId="4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0C5F0A-EE5F-4BAA-B8D3-E912906B1E9C}">
  <ds:schemaRefs>
    <ds:schemaRef ds:uri="http://purl.org/dc/term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5818226A-E3BF-4305-BB9B-6FFDB44130AE}">
  <ds:schemaRefs>
    <ds:schemaRef ds:uri="http://schemas.microsoft.com/sharepoint/v3/contenttype/forms"/>
  </ds:schemaRefs>
</ds:datastoreItem>
</file>

<file path=customXml/itemProps3.xml><?xml version="1.0" encoding="utf-8"?>
<ds:datastoreItem xmlns:ds="http://schemas.openxmlformats.org/officeDocument/2006/customXml" ds:itemID="{9CC95810-9DC2-488C-8D48-BAE1032E4B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About</vt:lpstr>
      <vt:lpstr>BTS NTS Modal Profile Data</vt:lpstr>
      <vt:lpstr>NRBS 40</vt:lpstr>
      <vt:lpstr>T2.1s(a)</vt:lpstr>
      <vt:lpstr>T2.1s(b)</vt:lpstr>
      <vt:lpstr>T4.1S</vt:lpstr>
      <vt:lpstr>summary</vt:lpstr>
      <vt:lpstr>AVLo-passengers</vt:lpstr>
      <vt:lpstr>AVLo-freight</vt:lpstr>
      <vt:lpstr>'T2.1s(a)'!p.1</vt:lpstr>
      <vt:lpstr>'T2.1s(b)'!p.1</vt:lpstr>
      <vt:lpstr>'T2.1s(a)'!Print_Area</vt:lpstr>
      <vt:lpstr>'T2.1s(b)'!Print_Area</vt:lpstr>
      <vt:lpstr>T4.1S!Print_Area</vt:lpstr>
      <vt:lpstr>'T2.1s(a)'!Print_Titles</vt:lpstr>
      <vt:lpstr>'T2.1s(b)'!Print_Titles</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Mengpin Ge</cp:lastModifiedBy>
  <cp:revision/>
  <dcterms:created xsi:type="dcterms:W3CDTF">2015-06-16T22:55:39Z</dcterms:created>
  <dcterms:modified xsi:type="dcterms:W3CDTF">2019-10-24T21:16:52Z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