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BTaDLP\"/>
    </mc:Choice>
  </mc:AlternateContent>
  <bookViews>
    <workbookView xWindow="120" yWindow="60" windowWidth="24915" windowHeight="12075"/>
  </bookViews>
  <sheets>
    <sheet name="About" sheetId="1" r:id="rId1"/>
    <sheet name="MER 7.1" sheetId="6" r:id="rId2"/>
    <sheet name="Calculations" sheetId="4" r:id="rId3"/>
    <sheet name="BTaDLP" sheetId="2" r:id="rId4"/>
  </sheets>
  <calcPr calcId="162913"/>
</workbook>
</file>

<file path=xl/calcChain.xml><?xml version="1.0" encoding="utf-8"?>
<calcChain xmlns="http://schemas.openxmlformats.org/spreadsheetml/2006/main">
  <c r="B2" i="4" l="1"/>
  <c r="C2" i="4"/>
  <c r="D2" i="4"/>
  <c r="B3" i="4"/>
  <c r="C3" i="4"/>
  <c r="D3" i="4" s="1"/>
  <c r="B4" i="4"/>
  <c r="C4" i="4"/>
  <c r="B5" i="4"/>
  <c r="C5" i="4"/>
  <c r="B6" i="4"/>
  <c r="C6" i="4"/>
  <c r="B7" i="4"/>
  <c r="C7" i="4"/>
  <c r="B8" i="4"/>
  <c r="D8" i="4" s="1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C17" i="4"/>
  <c r="B17" i="4"/>
  <c r="A4" i="6"/>
  <c r="D10" i="4" l="1"/>
  <c r="D6" i="4"/>
  <c r="D15" i="4"/>
  <c r="D5" i="4"/>
  <c r="D4" i="4"/>
  <c r="D21" i="4" s="1"/>
  <c r="B2" i="2" s="1"/>
  <c r="D9" i="4"/>
  <c r="D7" i="4"/>
  <c r="D17" i="4"/>
  <c r="D14" i="4"/>
  <c r="D13" i="4"/>
  <c r="D11" i="4"/>
  <c r="D16" i="4"/>
  <c r="D12" i="4"/>
  <c r="F2" i="2" l="1"/>
  <c r="J2" i="2"/>
  <c r="N2" i="2"/>
  <c r="R2" i="2"/>
  <c r="V2" i="2"/>
  <c r="Z2" i="2"/>
  <c r="AD2" i="2"/>
  <c r="AH2" i="2"/>
  <c r="C2" i="2"/>
  <c r="G2" i="2"/>
  <c r="K2" i="2"/>
  <c r="O2" i="2"/>
  <c r="S2" i="2"/>
  <c r="W2" i="2"/>
  <c r="AA2" i="2"/>
  <c r="AE2" i="2"/>
  <c r="AI2" i="2"/>
  <c r="E2" i="2"/>
  <c r="I2" i="2"/>
  <c r="M2" i="2"/>
  <c r="Q2" i="2"/>
  <c r="U2" i="2"/>
  <c r="Y2" i="2"/>
  <c r="AG2" i="2"/>
  <c r="D2" i="2"/>
  <c r="H2" i="2"/>
  <c r="L2" i="2"/>
  <c r="P2" i="2"/>
  <c r="T2" i="2"/>
  <c r="X2" i="2"/>
  <c r="AB2" i="2"/>
  <c r="AF2" i="2"/>
  <c r="AJ2" i="2"/>
  <c r="AC2" i="2"/>
  <c r="AK2" i="2"/>
</calcChain>
</file>

<file path=xl/sharedStrings.xml><?xml version="1.0" encoding="utf-8"?>
<sst xmlns="http://schemas.openxmlformats.org/spreadsheetml/2006/main" count="124" uniqueCount="34">
  <si>
    <t>Source:</t>
  </si>
  <si>
    <t>Energy Information Administration</t>
  </si>
  <si>
    <t>T&amp;D Losses and Unaccounted For</t>
  </si>
  <si>
    <t>Transmission and Distribution Loss Percentage</t>
  </si>
  <si>
    <t>BTaDLP BAU Transmission and Distribution Loss Percentage</t>
  </si>
  <si>
    <t>http://www.eia.gov/totalenergy/data/monthly/#electricity</t>
  </si>
  <si>
    <t>U.S. Energy Information Administration</t>
  </si>
  <si>
    <t>Table 7.1 Electricity Overview</t>
  </si>
  <si>
    <t>Annual Total</t>
  </si>
  <si>
    <t>Electricity Net Generation, Electric Power Sector</t>
  </si>
  <si>
    <t>Electricity Net Generation, Commercial Sector</t>
  </si>
  <si>
    <t>Electricity Net Generation, Industrial Sector</t>
  </si>
  <si>
    <t>Electricity Net Generation, Total</t>
  </si>
  <si>
    <t>Electricity Imports</t>
  </si>
  <si>
    <t>Electricity Exports</t>
  </si>
  <si>
    <t>Electricity Net Imports</t>
  </si>
  <si>
    <t>Transmission and Distribution Losses and Unaccounted for</t>
  </si>
  <si>
    <t>Electricity Retail Sales, Total</t>
  </si>
  <si>
    <t>Electricity Direct Use</t>
  </si>
  <si>
    <t>Electricity End Use, Total</t>
  </si>
  <si>
    <t>Not Available</t>
  </si>
  <si>
    <t>Net Generation: Electric Power Sector</t>
  </si>
  <si>
    <t>Billion Kilowatthours</t>
  </si>
  <si>
    <t>Next Update: October 26, 2016</t>
  </si>
  <si>
    <t>Release Date: September 25, 2016</t>
  </si>
  <si>
    <t>September 2016 Monthly Energy Review</t>
  </si>
  <si>
    <t>No meaningful trend since 2000, so we assume T&amp;D losses going forward are constant at the average value for this period.</t>
  </si>
  <si>
    <t>Average</t>
  </si>
  <si>
    <t>Table 7.1, Tab "Annual Data"</t>
  </si>
  <si>
    <t>Year</t>
  </si>
  <si>
    <t>Notes:</t>
  </si>
  <si>
    <t>This variable represents the percentage difference in generation</t>
  </si>
  <si>
    <t>and delivered energy from the U.S. power system.</t>
  </si>
  <si>
    <t>Trans and Dist Loss Perc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</si>
</sst>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0"/>
      <color rgb="FF0000FF"/>
      <name val="Calibri"/>
      <family val="2"/>
    </font>
    <font>
      <i/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3" fillId="0" borderId="0" xfId="2"/>
    <xf numFmtId="0" fontId="3" fillId="0" borderId="0" xfId="2" applyAlignment="1">
      <alignment horizontal="left"/>
    </xf>
    <xf numFmtId="0" fontId="4" fillId="0" borderId="0" xfId="2" applyFont="1"/>
    <xf numFmtId="0" fontId="5" fillId="0" borderId="0" xfId="2" applyFont="1"/>
    <xf numFmtId="0" fontId="6" fillId="0" borderId="0" xfId="2" applyFont="1"/>
    <xf numFmtId="0" fontId="7" fillId="0" borderId="0" xfId="2" applyFont="1"/>
    <xf numFmtId="0" fontId="8" fillId="0" borderId="0" xfId="2" applyFont="1"/>
    <xf numFmtId="164" fontId="1" fillId="0" borderId="0" xfId="0" applyNumberFormat="1" applyFont="1"/>
    <xf numFmtId="0" fontId="0" fillId="0" borderId="0" xfId="0" applyAlignment="1">
      <alignment horizontal="right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Calculations!$D$2:$D$17</c:f>
              <c:numCache>
                <c:formatCode>0.000</c:formatCode>
                <c:ptCount val="16"/>
                <c:pt idx="0">
                  <c:v>6.6944071098814603E-2</c:v>
                </c:pt>
                <c:pt idx="1">
                  <c:v>5.6301959775455837E-2</c:v>
                </c:pt>
                <c:pt idx="2">
                  <c:v>6.69968403047973E-2</c:v>
                </c:pt>
                <c:pt idx="3">
                  <c:v>6.1157289973365822E-2</c:v>
                </c:pt>
                <c:pt idx="4">
                  <c:v>6.9824806478379145E-2</c:v>
                </c:pt>
                <c:pt idx="5">
                  <c:v>6.8991223394440859E-2</c:v>
                </c:pt>
                <c:pt idx="6">
                  <c:v>6.8135044422103247E-2</c:v>
                </c:pt>
                <c:pt idx="7">
                  <c:v>7.4342197409809851E-2</c:v>
                </c:pt>
                <c:pt idx="8">
                  <c:v>7.1973548372324628E-2</c:v>
                </c:pt>
                <c:pt idx="9">
                  <c:v>6.8415000431776993E-2</c:v>
                </c:pt>
                <c:pt idx="10">
                  <c:v>6.6530543607796436E-2</c:v>
                </c:pt>
                <c:pt idx="11">
                  <c:v>6.4533940396931652E-2</c:v>
                </c:pt>
                <c:pt idx="12">
                  <c:v>6.7531060123515632E-2</c:v>
                </c:pt>
                <c:pt idx="13">
                  <c:v>6.5453036402503759E-2</c:v>
                </c:pt>
                <c:pt idx="14">
                  <c:v>6.18602525829927E-2</c:v>
                </c:pt>
                <c:pt idx="15">
                  <c:v>7.3923968962333539E-2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A-407E-88B4-8876B620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4288"/>
        <c:axId val="15805824"/>
      </c:lineChart>
      <c:catAx>
        <c:axId val="158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5824"/>
        <c:crosses val="autoZero"/>
        <c:auto val="1"/>
        <c:lblAlgn val="ctr"/>
        <c:lblOffset val="100"/>
        <c:noMultiLvlLbl val="0"/>
      </c:catAx>
      <c:valAx>
        <c:axId val="158058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80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476250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totalenergy/data/monthly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2" sqref="A12"/>
    </sheetView>
  </sheetViews>
  <sheetFormatPr defaultRowHeight="15" x14ac:dyDescent="0.25"/>
  <sheetData>
    <row r="1" spans="1:2" x14ac:dyDescent="0.25">
      <c r="A1" s="1" t="s">
        <v>4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2016</v>
      </c>
    </row>
    <row r="5" spans="1:2" x14ac:dyDescent="0.25">
      <c r="B5" t="s">
        <v>25</v>
      </c>
    </row>
    <row r="6" spans="1:2" x14ac:dyDescent="0.25">
      <c r="B6" s="3" t="s">
        <v>5</v>
      </c>
    </row>
    <row r="7" spans="1:2" x14ac:dyDescent="0.25">
      <c r="B7" t="s">
        <v>28</v>
      </c>
    </row>
    <row r="9" spans="1:2" x14ac:dyDescent="0.25">
      <c r="A9" t="s">
        <v>30</v>
      </c>
    </row>
    <row r="10" spans="1:2" x14ac:dyDescent="0.25">
      <c r="A10" t="s">
        <v>31</v>
      </c>
    </row>
    <row r="11" spans="1:2" x14ac:dyDescent="0.25">
      <c r="A11" t="s">
        <v>32</v>
      </c>
    </row>
  </sheetData>
  <hyperlinks>
    <hyperlink ref="B6" r:id="rId1" location="electricity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/>
  </sheetViews>
  <sheetFormatPr defaultColWidth="9" defaultRowHeight="15" x14ac:dyDescent="0.25"/>
  <cols>
    <col min="1" max="16384" width="9" style="6"/>
  </cols>
  <sheetData>
    <row r="1" spans="1:12" ht="18.75" x14ac:dyDescent="0.3">
      <c r="A1" s="12" t="s">
        <v>6</v>
      </c>
    </row>
    <row r="2" spans="1:12" ht="18.75" x14ac:dyDescent="0.3">
      <c r="A2" s="11" t="s">
        <v>25</v>
      </c>
    </row>
    <row r="4" spans="1:12" x14ac:dyDescent="0.25">
      <c r="A4" s="10" t="str">
        <f>HYPERLINK("http://www.eia.gov/totalenergy/data/monthly/dataunits.cfm","Note: Information about data precision.")</f>
        <v>Note: Information about data precision.</v>
      </c>
    </row>
    <row r="6" spans="1:12" x14ac:dyDescent="0.25">
      <c r="A6" s="6" t="s">
        <v>24</v>
      </c>
    </row>
    <row r="7" spans="1:12" x14ac:dyDescent="0.25">
      <c r="A7" s="6" t="s">
        <v>23</v>
      </c>
    </row>
    <row r="9" spans="1:12" ht="15.75" x14ac:dyDescent="0.25">
      <c r="A9" s="9" t="s">
        <v>7</v>
      </c>
    </row>
    <row r="11" spans="1:12" x14ac:dyDescent="0.25">
      <c r="A11" s="8" t="s">
        <v>8</v>
      </c>
      <c r="B11" s="8" t="s">
        <v>9</v>
      </c>
      <c r="C11" s="8" t="s">
        <v>10</v>
      </c>
      <c r="D11" s="8" t="s">
        <v>11</v>
      </c>
      <c r="E11" s="8" t="s">
        <v>12</v>
      </c>
      <c r="F11" s="8" t="s">
        <v>13</v>
      </c>
      <c r="G11" s="8" t="s">
        <v>14</v>
      </c>
      <c r="H11" s="8" t="s">
        <v>15</v>
      </c>
      <c r="I11" s="8" t="s">
        <v>16</v>
      </c>
      <c r="J11" s="8" t="s">
        <v>17</v>
      </c>
      <c r="K11" s="8" t="s">
        <v>18</v>
      </c>
      <c r="L11" s="8" t="s">
        <v>19</v>
      </c>
    </row>
    <row r="12" spans="1:12" x14ac:dyDescent="0.25">
      <c r="A12" s="8"/>
      <c r="B12" s="8" t="s">
        <v>22</v>
      </c>
      <c r="C12" s="8" t="s">
        <v>22</v>
      </c>
      <c r="D12" s="8" t="s">
        <v>22</v>
      </c>
      <c r="E12" s="8" t="s">
        <v>22</v>
      </c>
      <c r="F12" s="8" t="s">
        <v>22</v>
      </c>
      <c r="G12" s="8" t="s">
        <v>22</v>
      </c>
      <c r="H12" s="8" t="s">
        <v>22</v>
      </c>
      <c r="I12" s="8" t="s">
        <v>22</v>
      </c>
      <c r="J12" s="8" t="s">
        <v>22</v>
      </c>
      <c r="K12" s="8" t="s">
        <v>22</v>
      </c>
      <c r="L12" s="8" t="s">
        <v>22</v>
      </c>
    </row>
    <row r="13" spans="1:12" x14ac:dyDescent="0.25">
      <c r="A13" s="7">
        <v>1949</v>
      </c>
      <c r="B13" s="6">
        <v>291.10000000000002</v>
      </c>
      <c r="C13" s="6" t="s">
        <v>20</v>
      </c>
      <c r="D13" s="6">
        <v>5.0250000000000004</v>
      </c>
      <c r="E13" s="6">
        <v>296.12400000000002</v>
      </c>
      <c r="F13" s="6">
        <v>1.764</v>
      </c>
      <c r="G13" s="6">
        <v>0.17499999999999999</v>
      </c>
      <c r="H13" s="6">
        <v>1.5880000000000001</v>
      </c>
      <c r="I13" s="6">
        <v>43.201000000000001</v>
      </c>
      <c r="J13" s="6">
        <v>254.511</v>
      </c>
      <c r="K13" s="6" t="s">
        <v>20</v>
      </c>
      <c r="L13" s="6">
        <v>254.511</v>
      </c>
    </row>
    <row r="14" spans="1:12" x14ac:dyDescent="0.25">
      <c r="A14" s="7">
        <v>1950</v>
      </c>
      <c r="B14" s="6">
        <v>329.14100000000002</v>
      </c>
      <c r="C14" s="6" t="s">
        <v>20</v>
      </c>
      <c r="D14" s="6">
        <v>4.9459999999999997</v>
      </c>
      <c r="E14" s="6">
        <v>334.08800000000002</v>
      </c>
      <c r="F14" s="6">
        <v>1.9330000000000001</v>
      </c>
      <c r="G14" s="6">
        <v>0.14699999999999999</v>
      </c>
      <c r="H14" s="6">
        <v>1.786</v>
      </c>
      <c r="I14" s="6">
        <v>44.43</v>
      </c>
      <c r="J14" s="6">
        <v>291.44299999999998</v>
      </c>
      <c r="K14" s="6" t="s">
        <v>20</v>
      </c>
      <c r="L14" s="6">
        <v>291.44299999999998</v>
      </c>
    </row>
    <row r="15" spans="1:12" x14ac:dyDescent="0.25">
      <c r="A15" s="7">
        <v>1951</v>
      </c>
      <c r="B15" s="6">
        <v>370.673</v>
      </c>
      <c r="C15" s="6" t="s">
        <v>20</v>
      </c>
      <c r="D15" s="6">
        <v>4.6260000000000003</v>
      </c>
      <c r="E15" s="6">
        <v>375.298</v>
      </c>
      <c r="F15" s="6">
        <v>2.387</v>
      </c>
      <c r="G15" s="6">
        <v>0.2</v>
      </c>
      <c r="H15" s="6">
        <v>2.1869999999999998</v>
      </c>
      <c r="I15" s="6">
        <v>47.201000000000001</v>
      </c>
      <c r="J15" s="6">
        <v>330.28500000000003</v>
      </c>
      <c r="K15" s="6" t="s">
        <v>20</v>
      </c>
      <c r="L15" s="6">
        <v>330.28500000000003</v>
      </c>
    </row>
    <row r="16" spans="1:12" x14ac:dyDescent="0.25">
      <c r="A16" s="7">
        <v>1952</v>
      </c>
      <c r="B16" s="6">
        <v>399.22399999999999</v>
      </c>
      <c r="C16" s="6" t="s">
        <v>20</v>
      </c>
      <c r="D16" s="6">
        <v>4.6059999999999999</v>
      </c>
      <c r="E16" s="6">
        <v>403.82900000000001</v>
      </c>
      <c r="F16" s="6">
        <v>2.5059999999999998</v>
      </c>
      <c r="G16" s="6">
        <v>0.23699999999999999</v>
      </c>
      <c r="H16" s="6">
        <v>2.2690000000000001</v>
      </c>
      <c r="I16" s="6">
        <v>49.933999999999997</v>
      </c>
      <c r="J16" s="6">
        <v>356.16399999999999</v>
      </c>
      <c r="K16" s="6" t="s">
        <v>20</v>
      </c>
      <c r="L16" s="6">
        <v>356.16399999999999</v>
      </c>
    </row>
    <row r="17" spans="1:12" x14ac:dyDescent="0.25">
      <c r="A17" s="7">
        <v>1953</v>
      </c>
      <c r="B17" s="6">
        <v>442.66500000000002</v>
      </c>
      <c r="C17" s="6" t="s">
        <v>20</v>
      </c>
      <c r="D17" s="6">
        <v>4.3840000000000003</v>
      </c>
      <c r="E17" s="6">
        <v>447.04899999999998</v>
      </c>
      <c r="F17" s="6">
        <v>2.4369999999999998</v>
      </c>
      <c r="G17" s="6">
        <v>0.42899999999999999</v>
      </c>
      <c r="H17" s="6">
        <v>2.008</v>
      </c>
      <c r="I17" s="6">
        <v>52.84</v>
      </c>
      <c r="J17" s="6">
        <v>396.21699999999998</v>
      </c>
      <c r="K17" s="6" t="s">
        <v>20</v>
      </c>
      <c r="L17" s="6">
        <v>396.21699999999998</v>
      </c>
    </row>
    <row r="18" spans="1:12" x14ac:dyDescent="0.25">
      <c r="A18" s="7">
        <v>1954</v>
      </c>
      <c r="B18" s="6">
        <v>471.68599999999998</v>
      </c>
      <c r="C18" s="6" t="s">
        <v>20</v>
      </c>
      <c r="D18" s="6">
        <v>4.5709999999999997</v>
      </c>
      <c r="E18" s="6">
        <v>476.25799999999998</v>
      </c>
      <c r="F18" s="6">
        <v>2.6880000000000002</v>
      </c>
      <c r="G18" s="6">
        <v>0.34799999999999998</v>
      </c>
      <c r="H18" s="6">
        <v>2.34</v>
      </c>
      <c r="I18" s="6">
        <v>54.433999999999997</v>
      </c>
      <c r="J18" s="6">
        <v>424.16399999999999</v>
      </c>
      <c r="K18" s="6" t="s">
        <v>20</v>
      </c>
      <c r="L18" s="6">
        <v>424.16399999999999</v>
      </c>
    </row>
    <row r="19" spans="1:12" x14ac:dyDescent="0.25">
      <c r="A19" s="7">
        <v>1955</v>
      </c>
      <c r="B19" s="6">
        <v>547.03800000000001</v>
      </c>
      <c r="C19" s="6" t="s">
        <v>20</v>
      </c>
      <c r="D19" s="6">
        <v>3.2610000000000001</v>
      </c>
      <c r="E19" s="6">
        <v>550.29899999999998</v>
      </c>
      <c r="F19" s="6">
        <v>4.5670000000000002</v>
      </c>
      <c r="G19" s="6">
        <v>0.5</v>
      </c>
      <c r="H19" s="6">
        <v>4.0679999999999996</v>
      </c>
      <c r="I19" s="6">
        <v>57.618000000000002</v>
      </c>
      <c r="J19" s="6">
        <v>496.74799999999999</v>
      </c>
      <c r="K19" s="6" t="s">
        <v>20</v>
      </c>
      <c r="L19" s="6">
        <v>496.74799999999999</v>
      </c>
    </row>
    <row r="20" spans="1:12" x14ac:dyDescent="0.25">
      <c r="A20" s="7">
        <v>1956</v>
      </c>
      <c r="B20" s="6">
        <v>600.66800000000001</v>
      </c>
      <c r="C20" s="6" t="s">
        <v>20</v>
      </c>
      <c r="D20" s="6">
        <v>3.2080000000000002</v>
      </c>
      <c r="E20" s="6">
        <v>603.87599999999998</v>
      </c>
      <c r="F20" s="6">
        <v>5.1790000000000003</v>
      </c>
      <c r="G20" s="6">
        <v>0.63100000000000001</v>
      </c>
      <c r="H20" s="6">
        <v>4.548</v>
      </c>
      <c r="I20" s="6">
        <v>62.143999999999998</v>
      </c>
      <c r="J20" s="6">
        <v>546.28</v>
      </c>
      <c r="K20" s="6" t="s">
        <v>20</v>
      </c>
      <c r="L20" s="6">
        <v>546.28</v>
      </c>
    </row>
    <row r="21" spans="1:12" x14ac:dyDescent="0.25">
      <c r="A21" s="7">
        <v>1957</v>
      </c>
      <c r="B21" s="6">
        <v>631.51700000000005</v>
      </c>
      <c r="C21" s="6" t="s">
        <v>20</v>
      </c>
      <c r="D21" s="6">
        <v>3.125</v>
      </c>
      <c r="E21" s="6">
        <v>634.64200000000005</v>
      </c>
      <c r="F21" s="6">
        <v>4.8559999999999999</v>
      </c>
      <c r="G21" s="6">
        <v>1.254</v>
      </c>
      <c r="H21" s="6">
        <v>3.601</v>
      </c>
      <c r="I21" s="6">
        <v>62.423999999999999</v>
      </c>
      <c r="J21" s="6">
        <v>575.82000000000005</v>
      </c>
      <c r="K21" s="6" t="s">
        <v>20</v>
      </c>
      <c r="L21" s="6">
        <v>575.82000000000005</v>
      </c>
    </row>
    <row r="22" spans="1:12" x14ac:dyDescent="0.25">
      <c r="A22" s="7">
        <v>1958</v>
      </c>
      <c r="B22" s="6">
        <v>645.09799999999996</v>
      </c>
      <c r="C22" s="6" t="s">
        <v>20</v>
      </c>
      <c r="D22" s="6">
        <v>3.3519999999999999</v>
      </c>
      <c r="E22" s="6">
        <v>648.45100000000002</v>
      </c>
      <c r="F22" s="6">
        <v>4.0780000000000003</v>
      </c>
      <c r="G22" s="6">
        <v>0.76</v>
      </c>
      <c r="H22" s="6">
        <v>3.3180000000000001</v>
      </c>
      <c r="I22" s="6">
        <v>63.905999999999999</v>
      </c>
      <c r="J22" s="6">
        <v>587.86300000000006</v>
      </c>
      <c r="K22" s="6" t="s">
        <v>20</v>
      </c>
      <c r="L22" s="6">
        <v>587.86300000000006</v>
      </c>
    </row>
    <row r="23" spans="1:12" x14ac:dyDescent="0.25">
      <c r="A23" s="7">
        <v>1959</v>
      </c>
      <c r="B23" s="6">
        <v>710.00599999999997</v>
      </c>
      <c r="C23" s="6" t="s">
        <v>20</v>
      </c>
      <c r="D23" s="6">
        <v>3.3730000000000002</v>
      </c>
      <c r="E23" s="6">
        <v>713.37900000000002</v>
      </c>
      <c r="F23" s="6">
        <v>4.3929999999999998</v>
      </c>
      <c r="G23" s="6">
        <v>0.83799999999999997</v>
      </c>
      <c r="H23" s="6">
        <v>3.5539999999999998</v>
      </c>
      <c r="I23" s="6">
        <v>70.045000000000002</v>
      </c>
      <c r="J23" s="6">
        <v>646.88800000000003</v>
      </c>
      <c r="K23" s="6" t="s">
        <v>20</v>
      </c>
      <c r="L23" s="6">
        <v>646.88800000000003</v>
      </c>
    </row>
    <row r="24" spans="1:12" x14ac:dyDescent="0.25">
      <c r="A24" s="7">
        <v>1960</v>
      </c>
      <c r="B24" s="6">
        <v>755.54899999999998</v>
      </c>
      <c r="C24" s="6" t="s">
        <v>20</v>
      </c>
      <c r="D24" s="6">
        <v>3.6070000000000002</v>
      </c>
      <c r="E24" s="6">
        <v>759.15599999999995</v>
      </c>
      <c r="F24" s="6">
        <v>5.3230000000000004</v>
      </c>
      <c r="G24" s="6">
        <v>0.78800000000000003</v>
      </c>
      <c r="H24" s="6">
        <v>4.5350000000000001</v>
      </c>
      <c r="I24" s="6">
        <v>75.616</v>
      </c>
      <c r="J24" s="6">
        <v>688.07500000000005</v>
      </c>
      <c r="K24" s="6" t="s">
        <v>20</v>
      </c>
      <c r="L24" s="6">
        <v>688.07500000000005</v>
      </c>
    </row>
    <row r="25" spans="1:12" x14ac:dyDescent="0.25">
      <c r="A25" s="7">
        <v>1961</v>
      </c>
      <c r="B25" s="6">
        <v>793.76</v>
      </c>
      <c r="C25" s="6" t="s">
        <v>20</v>
      </c>
      <c r="D25" s="6">
        <v>3.3650000000000002</v>
      </c>
      <c r="E25" s="6">
        <v>797.12400000000002</v>
      </c>
      <c r="F25" s="6">
        <v>3.17</v>
      </c>
      <c r="G25" s="6">
        <v>0.91700000000000004</v>
      </c>
      <c r="H25" s="6">
        <v>2.254</v>
      </c>
      <c r="I25" s="6">
        <v>77.427999999999997</v>
      </c>
      <c r="J25" s="6">
        <v>721.95</v>
      </c>
      <c r="K25" s="6" t="s">
        <v>20</v>
      </c>
      <c r="L25" s="6">
        <v>721.95</v>
      </c>
    </row>
    <row r="26" spans="1:12" x14ac:dyDescent="0.25">
      <c r="A26" s="7">
        <v>1962</v>
      </c>
      <c r="B26" s="6">
        <v>854.53499999999997</v>
      </c>
      <c r="C26" s="6" t="s">
        <v>20</v>
      </c>
      <c r="D26" s="6">
        <v>3.4089999999999998</v>
      </c>
      <c r="E26" s="6">
        <v>857.94399999999996</v>
      </c>
      <c r="F26" s="6">
        <v>2.1970000000000001</v>
      </c>
      <c r="G26" s="6">
        <v>1.661</v>
      </c>
      <c r="H26" s="6">
        <v>0.53600000000000003</v>
      </c>
      <c r="I26" s="6">
        <v>80.88</v>
      </c>
      <c r="J26" s="6">
        <v>777.6</v>
      </c>
      <c r="K26" s="6" t="s">
        <v>20</v>
      </c>
      <c r="L26" s="6">
        <v>777.6</v>
      </c>
    </row>
    <row r="27" spans="1:12" x14ac:dyDescent="0.25">
      <c r="A27" s="7">
        <v>1963</v>
      </c>
      <c r="B27" s="6">
        <v>916.79300000000001</v>
      </c>
      <c r="C27" s="6" t="s">
        <v>20</v>
      </c>
      <c r="D27" s="6">
        <v>3.2349999999999999</v>
      </c>
      <c r="E27" s="6">
        <v>920.02800000000002</v>
      </c>
      <c r="F27" s="6">
        <v>2.0830000000000002</v>
      </c>
      <c r="G27" s="6">
        <v>1.9850000000000001</v>
      </c>
      <c r="H27" s="6">
        <v>9.8000000000000004E-2</v>
      </c>
      <c r="I27" s="6">
        <v>87.513000000000005</v>
      </c>
      <c r="J27" s="6">
        <v>832.61300000000006</v>
      </c>
      <c r="K27" s="6" t="s">
        <v>20</v>
      </c>
      <c r="L27" s="6">
        <v>832.61300000000006</v>
      </c>
    </row>
    <row r="28" spans="1:12" x14ac:dyDescent="0.25">
      <c r="A28" s="7">
        <v>1964</v>
      </c>
      <c r="B28" s="6">
        <v>983.99</v>
      </c>
      <c r="C28" s="6" t="s">
        <v>20</v>
      </c>
      <c r="D28" s="6">
        <v>3.2280000000000002</v>
      </c>
      <c r="E28" s="6">
        <v>987.21799999999996</v>
      </c>
      <c r="F28" s="6">
        <v>6.2089999999999996</v>
      </c>
      <c r="G28" s="6">
        <v>4.2530000000000001</v>
      </c>
      <c r="H28" s="6">
        <v>1.9550000000000001</v>
      </c>
      <c r="I28" s="6">
        <v>93.114999999999995</v>
      </c>
      <c r="J28" s="6">
        <v>896.05899999999997</v>
      </c>
      <c r="K28" s="6" t="s">
        <v>20</v>
      </c>
      <c r="L28" s="6">
        <v>896.05899999999997</v>
      </c>
    </row>
    <row r="29" spans="1:12" x14ac:dyDescent="0.25">
      <c r="A29" s="7">
        <v>1965</v>
      </c>
      <c r="B29" s="6">
        <v>1055.252</v>
      </c>
      <c r="C29" s="6" t="s">
        <v>20</v>
      </c>
      <c r="D29" s="6">
        <v>3.1339999999999999</v>
      </c>
      <c r="E29" s="6">
        <v>1058.386</v>
      </c>
      <c r="F29" s="6">
        <v>3.5579999999999998</v>
      </c>
      <c r="G29" s="6">
        <v>3.6989999999999998</v>
      </c>
      <c r="H29" s="6">
        <v>-0.14099999999999999</v>
      </c>
      <c r="I29" s="6">
        <v>104.455</v>
      </c>
      <c r="J29" s="6">
        <v>953.78899999999999</v>
      </c>
      <c r="K29" s="6" t="s">
        <v>20</v>
      </c>
      <c r="L29" s="6">
        <v>953.78899999999999</v>
      </c>
    </row>
    <row r="30" spans="1:12" x14ac:dyDescent="0.25">
      <c r="A30" s="7">
        <v>1966</v>
      </c>
      <c r="B30" s="6">
        <v>1144.3499999999999</v>
      </c>
      <c r="C30" s="6" t="s">
        <v>20</v>
      </c>
      <c r="D30" s="6">
        <v>3.1819999999999999</v>
      </c>
      <c r="E30" s="6">
        <v>1147.5319999999999</v>
      </c>
      <c r="F30" s="6">
        <v>4.2679999999999998</v>
      </c>
      <c r="G30" s="6">
        <v>3.1760000000000002</v>
      </c>
      <c r="H30" s="6">
        <v>1.0920000000000001</v>
      </c>
      <c r="I30" s="6">
        <v>113.479</v>
      </c>
      <c r="J30" s="6">
        <v>1035.145</v>
      </c>
      <c r="K30" s="6" t="s">
        <v>20</v>
      </c>
      <c r="L30" s="6">
        <v>1035.145</v>
      </c>
    </row>
    <row r="31" spans="1:12" x14ac:dyDescent="0.25">
      <c r="A31" s="7">
        <v>1967</v>
      </c>
      <c r="B31" s="6">
        <v>1214.365</v>
      </c>
      <c r="C31" s="6" t="s">
        <v>20</v>
      </c>
      <c r="D31" s="6">
        <v>3.431</v>
      </c>
      <c r="E31" s="6">
        <v>1217.796</v>
      </c>
      <c r="F31" s="6">
        <v>4.0510000000000002</v>
      </c>
      <c r="G31" s="6">
        <v>4.3499999999999996</v>
      </c>
      <c r="H31" s="6">
        <v>-0.29899999999999999</v>
      </c>
      <c r="I31" s="6">
        <v>118.279</v>
      </c>
      <c r="J31" s="6">
        <v>1099.2170000000001</v>
      </c>
      <c r="K31" s="6" t="s">
        <v>20</v>
      </c>
      <c r="L31" s="6">
        <v>1099.2170000000001</v>
      </c>
    </row>
    <row r="32" spans="1:12" x14ac:dyDescent="0.25">
      <c r="A32" s="7">
        <v>1968</v>
      </c>
      <c r="B32" s="6">
        <v>1329.443</v>
      </c>
      <c r="C32" s="6" t="s">
        <v>20</v>
      </c>
      <c r="D32" s="6">
        <v>3.383</v>
      </c>
      <c r="E32" s="6">
        <v>1332.826</v>
      </c>
      <c r="F32" s="6">
        <v>3.6539999999999999</v>
      </c>
      <c r="G32" s="6">
        <v>4.2850000000000001</v>
      </c>
      <c r="H32" s="6">
        <v>-0.63100000000000001</v>
      </c>
      <c r="I32" s="6">
        <v>129.32400000000001</v>
      </c>
      <c r="J32" s="6">
        <v>1202.8710000000001</v>
      </c>
      <c r="K32" s="6" t="s">
        <v>20</v>
      </c>
      <c r="L32" s="6">
        <v>1202.8710000000001</v>
      </c>
    </row>
    <row r="33" spans="1:12" x14ac:dyDescent="0.25">
      <c r="A33" s="7">
        <v>1969</v>
      </c>
      <c r="B33" s="6">
        <v>1442.182</v>
      </c>
      <c r="C33" s="6" t="s">
        <v>20</v>
      </c>
      <c r="D33" s="6">
        <v>3.2759999999999998</v>
      </c>
      <c r="E33" s="6">
        <v>1445.4580000000001</v>
      </c>
      <c r="F33" s="6">
        <v>4.9020000000000001</v>
      </c>
      <c r="G33" s="6">
        <v>3.83</v>
      </c>
      <c r="H33" s="6">
        <v>1.0720000000000001</v>
      </c>
      <c r="I33" s="6">
        <v>132.696</v>
      </c>
      <c r="J33" s="6">
        <v>1313.8330000000001</v>
      </c>
      <c r="K33" s="6" t="s">
        <v>20</v>
      </c>
      <c r="L33" s="6">
        <v>1313.8330000000001</v>
      </c>
    </row>
    <row r="34" spans="1:12" x14ac:dyDescent="0.25">
      <c r="A34" s="7">
        <v>1970</v>
      </c>
      <c r="B34" s="6">
        <v>1531.8679999999999</v>
      </c>
      <c r="C34" s="6" t="s">
        <v>20</v>
      </c>
      <c r="D34" s="6">
        <v>3.2440000000000002</v>
      </c>
      <c r="E34" s="6">
        <v>1535.1110000000001</v>
      </c>
      <c r="F34" s="6">
        <v>6.17</v>
      </c>
      <c r="G34" s="6">
        <v>4.2089999999999996</v>
      </c>
      <c r="H34" s="6">
        <v>1.96</v>
      </c>
      <c r="I34" s="6">
        <v>144.77199999999999</v>
      </c>
      <c r="J34" s="6">
        <v>1392.3</v>
      </c>
      <c r="K34" s="6" t="s">
        <v>20</v>
      </c>
      <c r="L34" s="6">
        <v>1392.3</v>
      </c>
    </row>
    <row r="35" spans="1:12" x14ac:dyDescent="0.25">
      <c r="A35" s="7">
        <v>1971</v>
      </c>
      <c r="B35" s="6">
        <v>1612.633</v>
      </c>
      <c r="C35" s="6" t="s">
        <v>20</v>
      </c>
      <c r="D35" s="6">
        <v>3.2210000000000001</v>
      </c>
      <c r="E35" s="6">
        <v>1615.854</v>
      </c>
      <c r="F35" s="6">
        <v>7.0439999999999996</v>
      </c>
      <c r="G35" s="6">
        <v>3.5139999999999998</v>
      </c>
      <c r="H35" s="6">
        <v>3.53</v>
      </c>
      <c r="I35" s="6">
        <v>149.84399999999999</v>
      </c>
      <c r="J35" s="6">
        <v>1469.54</v>
      </c>
      <c r="K35" s="6" t="s">
        <v>20</v>
      </c>
      <c r="L35" s="6">
        <v>1469.54</v>
      </c>
    </row>
    <row r="36" spans="1:12" x14ac:dyDescent="0.25">
      <c r="A36" s="7">
        <v>1972</v>
      </c>
      <c r="B36" s="6">
        <v>1749.662</v>
      </c>
      <c r="C36" s="6" t="s">
        <v>20</v>
      </c>
      <c r="D36" s="6">
        <v>3.3159999999999998</v>
      </c>
      <c r="E36" s="6">
        <v>1752.9780000000001</v>
      </c>
      <c r="F36" s="6">
        <v>10.494999999999999</v>
      </c>
      <c r="G36" s="6">
        <v>2.8090000000000002</v>
      </c>
      <c r="H36" s="6">
        <v>7.6870000000000003</v>
      </c>
      <c r="I36" s="6">
        <v>165.50399999999999</v>
      </c>
      <c r="J36" s="6">
        <v>1595.1610000000001</v>
      </c>
      <c r="K36" s="6" t="s">
        <v>20</v>
      </c>
      <c r="L36" s="6">
        <v>1595.1610000000001</v>
      </c>
    </row>
    <row r="37" spans="1:12" x14ac:dyDescent="0.25">
      <c r="A37" s="7">
        <v>1973</v>
      </c>
      <c r="B37" s="6">
        <v>1860.71</v>
      </c>
      <c r="C37" s="6" t="s">
        <v>20</v>
      </c>
      <c r="D37" s="6">
        <v>3.347</v>
      </c>
      <c r="E37" s="6">
        <v>1864.057</v>
      </c>
      <c r="F37" s="6">
        <v>16.847999999999999</v>
      </c>
      <c r="G37" s="6">
        <v>2.57</v>
      </c>
      <c r="H37" s="6">
        <v>14.278</v>
      </c>
      <c r="I37" s="6">
        <v>165.42599999999999</v>
      </c>
      <c r="J37" s="6">
        <v>1712.9090000000001</v>
      </c>
      <c r="K37" s="6" t="s">
        <v>20</v>
      </c>
      <c r="L37" s="6">
        <v>1712.9090000000001</v>
      </c>
    </row>
    <row r="38" spans="1:12" x14ac:dyDescent="0.25">
      <c r="A38" s="7">
        <v>1974</v>
      </c>
      <c r="B38" s="6">
        <v>1867.14</v>
      </c>
      <c r="C38" s="6" t="s">
        <v>20</v>
      </c>
      <c r="D38" s="6">
        <v>3.18</v>
      </c>
      <c r="E38" s="6">
        <v>1870.319</v>
      </c>
      <c r="F38" s="6">
        <v>15.42</v>
      </c>
      <c r="G38" s="6">
        <v>2.726</v>
      </c>
      <c r="H38" s="6">
        <v>12.694000000000001</v>
      </c>
      <c r="I38" s="6">
        <v>177.089</v>
      </c>
      <c r="J38" s="6">
        <v>1705.924</v>
      </c>
      <c r="K38" s="6" t="s">
        <v>20</v>
      </c>
      <c r="L38" s="6">
        <v>1705.924</v>
      </c>
    </row>
    <row r="39" spans="1:12" x14ac:dyDescent="0.25">
      <c r="A39" s="7">
        <v>1975</v>
      </c>
      <c r="B39" s="6">
        <v>1917.6489999999999</v>
      </c>
      <c r="C39" s="6" t="s">
        <v>20</v>
      </c>
      <c r="D39" s="6">
        <v>3.1059999999999999</v>
      </c>
      <c r="E39" s="6">
        <v>1920.7550000000001</v>
      </c>
      <c r="F39" s="6">
        <v>11.268000000000001</v>
      </c>
      <c r="G39" s="6">
        <v>5.0830000000000002</v>
      </c>
      <c r="H39" s="6">
        <v>6.1849999999999996</v>
      </c>
      <c r="I39" s="6">
        <v>179.84899999999999</v>
      </c>
      <c r="J39" s="6">
        <v>1747.0909999999999</v>
      </c>
      <c r="K39" s="6" t="s">
        <v>20</v>
      </c>
      <c r="L39" s="6">
        <v>1747.0909999999999</v>
      </c>
    </row>
    <row r="40" spans="1:12" x14ac:dyDescent="0.25">
      <c r="A40" s="7">
        <v>1976</v>
      </c>
      <c r="B40" s="6">
        <v>2037.6959999999999</v>
      </c>
      <c r="C40" s="6" t="s">
        <v>20</v>
      </c>
      <c r="D40" s="6">
        <v>3.2170000000000001</v>
      </c>
      <c r="E40" s="6">
        <v>2040.914</v>
      </c>
      <c r="F40" s="6">
        <v>10.988</v>
      </c>
      <c r="G40" s="6">
        <v>2.3780000000000001</v>
      </c>
      <c r="H40" s="6">
        <v>8.61</v>
      </c>
      <c r="I40" s="6">
        <v>194.27799999999999</v>
      </c>
      <c r="J40" s="6">
        <v>1855.2460000000001</v>
      </c>
      <c r="K40" s="6" t="s">
        <v>20</v>
      </c>
      <c r="L40" s="6">
        <v>1855.2460000000001</v>
      </c>
    </row>
    <row r="41" spans="1:12" x14ac:dyDescent="0.25">
      <c r="A41" s="7">
        <v>1977</v>
      </c>
      <c r="B41" s="6">
        <v>2124.3229999999999</v>
      </c>
      <c r="C41" s="6" t="s">
        <v>20</v>
      </c>
      <c r="D41" s="6">
        <v>3.1240000000000001</v>
      </c>
      <c r="E41" s="6">
        <v>2127.4470000000001</v>
      </c>
      <c r="F41" s="6">
        <v>20.158999999999999</v>
      </c>
      <c r="G41" s="6">
        <v>2.7440000000000002</v>
      </c>
      <c r="H41" s="6">
        <v>17.416</v>
      </c>
      <c r="I41" s="6">
        <v>196.50200000000001</v>
      </c>
      <c r="J41" s="6">
        <v>1948.3610000000001</v>
      </c>
      <c r="K41" s="6" t="s">
        <v>20</v>
      </c>
      <c r="L41" s="6">
        <v>1948.3610000000001</v>
      </c>
    </row>
    <row r="42" spans="1:12" x14ac:dyDescent="0.25">
      <c r="A42" s="7">
        <v>1978</v>
      </c>
      <c r="B42" s="6">
        <v>2206.3310000000001</v>
      </c>
      <c r="C42" s="6" t="s">
        <v>20</v>
      </c>
      <c r="D42" s="6">
        <v>3.0459999999999998</v>
      </c>
      <c r="E42" s="6">
        <v>2209.377</v>
      </c>
      <c r="F42" s="6">
        <v>21.207999999999998</v>
      </c>
      <c r="G42" s="6">
        <v>1.478</v>
      </c>
      <c r="H42" s="6">
        <v>19.73</v>
      </c>
      <c r="I42" s="6">
        <v>211.185</v>
      </c>
      <c r="J42" s="6">
        <v>2017.922</v>
      </c>
      <c r="K42" s="6" t="s">
        <v>20</v>
      </c>
      <c r="L42" s="6">
        <v>2017.922</v>
      </c>
    </row>
    <row r="43" spans="1:12" x14ac:dyDescent="0.25">
      <c r="A43" s="7">
        <v>1979</v>
      </c>
      <c r="B43" s="6">
        <v>2247.3719999999998</v>
      </c>
      <c r="C43" s="6" t="s">
        <v>20</v>
      </c>
      <c r="D43" s="6">
        <v>3.2930000000000001</v>
      </c>
      <c r="E43" s="6">
        <v>2250.665</v>
      </c>
      <c r="F43" s="6">
        <v>22.515999999999998</v>
      </c>
      <c r="G43" s="6">
        <v>2.1819999999999999</v>
      </c>
      <c r="H43" s="6">
        <v>20.334</v>
      </c>
      <c r="I43" s="6">
        <v>199.9</v>
      </c>
      <c r="J43" s="6">
        <v>2071.0990000000002</v>
      </c>
      <c r="K43" s="6" t="s">
        <v>20</v>
      </c>
      <c r="L43" s="6">
        <v>2071.0990000000002</v>
      </c>
    </row>
    <row r="44" spans="1:12" x14ac:dyDescent="0.25">
      <c r="A44" s="7">
        <v>1980</v>
      </c>
      <c r="B44" s="6">
        <v>2286.4389999999999</v>
      </c>
      <c r="C44" s="6" t="s">
        <v>20</v>
      </c>
      <c r="D44" s="6">
        <v>3.161</v>
      </c>
      <c r="E44" s="6">
        <v>2289.6</v>
      </c>
      <c r="F44" s="6">
        <v>25.021000000000001</v>
      </c>
      <c r="G44" s="6">
        <v>4.0960000000000001</v>
      </c>
      <c r="H44" s="6">
        <v>20.925999999999998</v>
      </c>
      <c r="I44" s="6">
        <v>216.077</v>
      </c>
      <c r="J44" s="6">
        <v>2094.4490000000001</v>
      </c>
      <c r="K44" s="6" t="s">
        <v>20</v>
      </c>
      <c r="L44" s="6">
        <v>2094.4490000000001</v>
      </c>
    </row>
    <row r="45" spans="1:12" x14ac:dyDescent="0.25">
      <c r="A45" s="7">
        <v>1981</v>
      </c>
      <c r="B45" s="6">
        <v>2294.8119999999999</v>
      </c>
      <c r="C45" s="6" t="s">
        <v>20</v>
      </c>
      <c r="D45" s="6">
        <v>3.161</v>
      </c>
      <c r="E45" s="6">
        <v>2297.973</v>
      </c>
      <c r="F45" s="6">
        <v>36.298000000000002</v>
      </c>
      <c r="G45" s="6">
        <v>3.06</v>
      </c>
      <c r="H45" s="6">
        <v>33.237000000000002</v>
      </c>
      <c r="I45" s="6">
        <v>184.108</v>
      </c>
      <c r="J45" s="6">
        <v>2147.1030000000001</v>
      </c>
      <c r="K45" s="6" t="s">
        <v>20</v>
      </c>
      <c r="L45" s="6">
        <v>2147.1030000000001</v>
      </c>
    </row>
    <row r="46" spans="1:12" x14ac:dyDescent="0.25">
      <c r="A46" s="7">
        <v>1982</v>
      </c>
      <c r="B46" s="6">
        <v>2241.2109999999998</v>
      </c>
      <c r="C46" s="6" t="s">
        <v>20</v>
      </c>
      <c r="D46" s="6">
        <v>3.161</v>
      </c>
      <c r="E46" s="6">
        <v>2244.3719999999998</v>
      </c>
      <c r="F46" s="6">
        <v>32.851999999999997</v>
      </c>
      <c r="G46" s="6">
        <v>3.536</v>
      </c>
      <c r="H46" s="6">
        <v>29.315999999999999</v>
      </c>
      <c r="I46" s="6">
        <v>187.24700000000001</v>
      </c>
      <c r="J46" s="6">
        <v>2086.4409999999998</v>
      </c>
      <c r="K46" s="6" t="s">
        <v>20</v>
      </c>
      <c r="L46" s="6">
        <v>2086.4409999999998</v>
      </c>
    </row>
    <row r="47" spans="1:12" x14ac:dyDescent="0.25">
      <c r="A47" s="7">
        <v>1983</v>
      </c>
      <c r="B47" s="6">
        <v>2310.2849999999999</v>
      </c>
      <c r="C47" s="6" t="s">
        <v>20</v>
      </c>
      <c r="D47" s="6">
        <v>3.161</v>
      </c>
      <c r="E47" s="6">
        <v>2313.4459999999999</v>
      </c>
      <c r="F47" s="6">
        <v>38.667999999999999</v>
      </c>
      <c r="G47" s="6">
        <v>3.3370000000000002</v>
      </c>
      <c r="H47" s="6">
        <v>35.33</v>
      </c>
      <c r="I47" s="6">
        <v>197.821</v>
      </c>
      <c r="J47" s="6">
        <v>2150.9549999999999</v>
      </c>
      <c r="K47" s="6" t="s">
        <v>20</v>
      </c>
      <c r="L47" s="6">
        <v>2150.9549999999999</v>
      </c>
    </row>
    <row r="48" spans="1:12" x14ac:dyDescent="0.25">
      <c r="A48" s="7">
        <v>1984</v>
      </c>
      <c r="B48" s="6">
        <v>2416.3040000000001</v>
      </c>
      <c r="C48" s="6" t="s">
        <v>20</v>
      </c>
      <c r="D48" s="6">
        <v>3.161</v>
      </c>
      <c r="E48" s="6">
        <v>2419.4650000000001</v>
      </c>
      <c r="F48" s="6">
        <v>42.219000000000001</v>
      </c>
      <c r="G48" s="6">
        <v>2.5579999999999998</v>
      </c>
      <c r="H48" s="6">
        <v>39.661000000000001</v>
      </c>
      <c r="I48" s="6">
        <v>173.33</v>
      </c>
      <c r="J48" s="6">
        <v>2285.7959999999998</v>
      </c>
      <c r="K48" s="6" t="s">
        <v>20</v>
      </c>
      <c r="L48" s="6">
        <v>2285.7959999999998</v>
      </c>
    </row>
    <row r="49" spans="1:12" x14ac:dyDescent="0.25">
      <c r="A49" s="7">
        <v>1985</v>
      </c>
      <c r="B49" s="6">
        <v>2469.8409999999999</v>
      </c>
      <c r="C49" s="6" t="s">
        <v>20</v>
      </c>
      <c r="D49" s="6">
        <v>3.161</v>
      </c>
      <c r="E49" s="6">
        <v>2473.002</v>
      </c>
      <c r="F49" s="6">
        <v>45.895000000000003</v>
      </c>
      <c r="G49" s="6">
        <v>4.9649999999999999</v>
      </c>
      <c r="H49" s="6">
        <v>40.930999999999997</v>
      </c>
      <c r="I49" s="6">
        <v>189.959</v>
      </c>
      <c r="J49" s="6">
        <v>2323.9740000000002</v>
      </c>
      <c r="K49" s="6" t="s">
        <v>20</v>
      </c>
      <c r="L49" s="6">
        <v>2323.9740000000002</v>
      </c>
    </row>
    <row r="50" spans="1:12" x14ac:dyDescent="0.25">
      <c r="A50" s="7">
        <v>1986</v>
      </c>
      <c r="B50" s="6">
        <v>2487.31</v>
      </c>
      <c r="C50" s="6" t="s">
        <v>20</v>
      </c>
      <c r="D50" s="6">
        <v>3.161</v>
      </c>
      <c r="E50" s="6">
        <v>2490.471</v>
      </c>
      <c r="F50" s="6">
        <v>40.713000000000001</v>
      </c>
      <c r="G50" s="6">
        <v>4.8159999999999998</v>
      </c>
      <c r="H50" s="6">
        <v>35.896999999999998</v>
      </c>
      <c r="I50" s="6">
        <v>157.61500000000001</v>
      </c>
      <c r="J50" s="6">
        <v>2368.7530000000002</v>
      </c>
      <c r="K50" s="6" t="s">
        <v>20</v>
      </c>
      <c r="L50" s="6">
        <v>2368.7530000000002</v>
      </c>
    </row>
    <row r="51" spans="1:12" x14ac:dyDescent="0.25">
      <c r="A51" s="7">
        <v>1987</v>
      </c>
      <c r="B51" s="6">
        <v>2572.127</v>
      </c>
      <c r="C51" s="6" t="s">
        <v>20</v>
      </c>
      <c r="D51" s="6">
        <v>3.161</v>
      </c>
      <c r="E51" s="6">
        <v>2575.288</v>
      </c>
      <c r="F51" s="6">
        <v>52.219000000000001</v>
      </c>
      <c r="G51" s="6">
        <v>5.8819999999999997</v>
      </c>
      <c r="H51" s="6">
        <v>46.337000000000003</v>
      </c>
      <c r="I51" s="6">
        <v>164.352</v>
      </c>
      <c r="J51" s="6">
        <v>2457.2719999999999</v>
      </c>
      <c r="K51" s="6" t="s">
        <v>20</v>
      </c>
      <c r="L51" s="6">
        <v>2457.2719999999999</v>
      </c>
    </row>
    <row r="52" spans="1:12" x14ac:dyDescent="0.25">
      <c r="A52" s="7">
        <v>1988</v>
      </c>
      <c r="B52" s="6">
        <v>2704.25</v>
      </c>
      <c r="C52" s="6" t="s">
        <v>20</v>
      </c>
      <c r="D52" s="6">
        <v>3.161</v>
      </c>
      <c r="E52" s="6">
        <v>2707.4110000000001</v>
      </c>
      <c r="F52" s="6">
        <v>38.837000000000003</v>
      </c>
      <c r="G52" s="6">
        <v>7.0670000000000002</v>
      </c>
      <c r="H52" s="6">
        <v>31.77</v>
      </c>
      <c r="I52" s="6">
        <v>161.119</v>
      </c>
      <c r="J52" s="6">
        <v>2578.0619999999999</v>
      </c>
      <c r="K52" s="6" t="s">
        <v>20</v>
      </c>
      <c r="L52" s="6">
        <v>2578.0619999999999</v>
      </c>
    </row>
    <row r="53" spans="1:12" x14ac:dyDescent="0.25">
      <c r="A53" s="7">
        <v>1989</v>
      </c>
      <c r="B53" s="6">
        <v>2848.2269999999999</v>
      </c>
      <c r="C53" s="6">
        <v>4.2510000000000003</v>
      </c>
      <c r="D53" s="6">
        <v>114.828</v>
      </c>
      <c r="E53" s="6">
        <v>2967.1460000000002</v>
      </c>
      <c r="F53" s="6">
        <v>26.11</v>
      </c>
      <c r="G53" s="6">
        <v>15.135</v>
      </c>
      <c r="H53" s="6">
        <v>10.976000000000001</v>
      </c>
      <c r="I53" s="6">
        <v>222.48699999999999</v>
      </c>
      <c r="J53" s="6">
        <v>2646.8090000000002</v>
      </c>
      <c r="K53" s="6">
        <v>108.82599999999999</v>
      </c>
      <c r="L53" s="6">
        <v>2755.6350000000002</v>
      </c>
    </row>
    <row r="54" spans="1:12" x14ac:dyDescent="0.25">
      <c r="A54" s="7">
        <v>1990</v>
      </c>
      <c r="B54" s="6">
        <v>2901.3220000000001</v>
      </c>
      <c r="C54" s="6">
        <v>5.8369999999999997</v>
      </c>
      <c r="D54" s="6">
        <v>130.83000000000001</v>
      </c>
      <c r="E54" s="6">
        <v>3037.8270000000002</v>
      </c>
      <c r="F54" s="6">
        <v>18.445</v>
      </c>
      <c r="G54" s="6">
        <v>16.134</v>
      </c>
      <c r="H54" s="6">
        <v>2.3119999999999998</v>
      </c>
      <c r="I54" s="6">
        <v>203.05600000000001</v>
      </c>
      <c r="J54" s="6">
        <v>2712.5549999999998</v>
      </c>
      <c r="K54" s="6">
        <v>124.529</v>
      </c>
      <c r="L54" s="6">
        <v>2837.0839999999998</v>
      </c>
    </row>
    <row r="55" spans="1:12" x14ac:dyDescent="0.25">
      <c r="A55" s="7">
        <v>1991</v>
      </c>
      <c r="B55" s="6">
        <v>2935.5610000000001</v>
      </c>
      <c r="C55" s="6">
        <v>5.6589999999999998</v>
      </c>
      <c r="D55" s="6">
        <v>132.57900000000001</v>
      </c>
      <c r="E55" s="6">
        <v>3073.799</v>
      </c>
      <c r="F55" s="6">
        <v>21.931000000000001</v>
      </c>
      <c r="G55" s="6">
        <v>2.3050000000000002</v>
      </c>
      <c r="H55" s="6">
        <v>19.626000000000001</v>
      </c>
      <c r="I55" s="6">
        <v>207.36500000000001</v>
      </c>
      <c r="J55" s="6">
        <v>2762.0030000000002</v>
      </c>
      <c r="K55" s="6">
        <v>124.057</v>
      </c>
      <c r="L55" s="6">
        <v>2886.06</v>
      </c>
    </row>
    <row r="56" spans="1:12" x14ac:dyDescent="0.25">
      <c r="A56" s="7">
        <v>1992</v>
      </c>
      <c r="B56" s="6">
        <v>2934.3739999999998</v>
      </c>
      <c r="C56" s="6">
        <v>6.2279999999999998</v>
      </c>
      <c r="D56" s="6">
        <v>143.28</v>
      </c>
      <c r="E56" s="6">
        <v>3083.8820000000001</v>
      </c>
      <c r="F56" s="6">
        <v>28.247</v>
      </c>
      <c r="G56" s="6">
        <v>2.827</v>
      </c>
      <c r="H56" s="6">
        <v>25.42</v>
      </c>
      <c r="I56" s="6">
        <v>212.096</v>
      </c>
      <c r="J56" s="6">
        <v>2763.3649999999998</v>
      </c>
      <c r="K56" s="6">
        <v>133.84100000000001</v>
      </c>
      <c r="L56" s="6">
        <v>2897.2069999999999</v>
      </c>
    </row>
    <row r="57" spans="1:12" x14ac:dyDescent="0.25">
      <c r="A57" s="7">
        <v>1993</v>
      </c>
      <c r="B57" s="6">
        <v>3043.8969999999999</v>
      </c>
      <c r="C57" s="6">
        <v>7</v>
      </c>
      <c r="D57" s="6">
        <v>146.29400000000001</v>
      </c>
      <c r="E57" s="6">
        <v>3197.1909999999998</v>
      </c>
      <c r="F57" s="6">
        <v>31.358000000000001</v>
      </c>
      <c r="G57" s="6">
        <v>3.5409999999999999</v>
      </c>
      <c r="H57" s="6">
        <v>27.817</v>
      </c>
      <c r="I57" s="6">
        <v>224.30799999999999</v>
      </c>
      <c r="J57" s="6">
        <v>2861.462</v>
      </c>
      <c r="K57" s="6">
        <v>139.238</v>
      </c>
      <c r="L57" s="6">
        <v>3000.7</v>
      </c>
    </row>
    <row r="58" spans="1:12" x14ac:dyDescent="0.25">
      <c r="A58" s="7">
        <v>1994</v>
      </c>
      <c r="B58" s="6">
        <v>3088.7249999999999</v>
      </c>
      <c r="C58" s="6">
        <v>7.6189999999999998</v>
      </c>
      <c r="D58" s="6">
        <v>151.178</v>
      </c>
      <c r="E58" s="6">
        <v>3247.5219999999999</v>
      </c>
      <c r="F58" s="6">
        <v>46.832999999999998</v>
      </c>
      <c r="G58" s="6">
        <v>2.0099999999999998</v>
      </c>
      <c r="H58" s="6">
        <v>44.823</v>
      </c>
      <c r="I58" s="6">
        <v>211.45699999999999</v>
      </c>
      <c r="J58" s="6">
        <v>2934.5630000000001</v>
      </c>
      <c r="K58" s="6">
        <v>146.32499999999999</v>
      </c>
      <c r="L58" s="6">
        <v>3080.8879999999999</v>
      </c>
    </row>
    <row r="59" spans="1:12" x14ac:dyDescent="0.25">
      <c r="A59" s="7">
        <v>1995</v>
      </c>
      <c r="B59" s="6">
        <v>3194.23</v>
      </c>
      <c r="C59" s="6">
        <v>8.2319999999999993</v>
      </c>
      <c r="D59" s="6">
        <v>151.02500000000001</v>
      </c>
      <c r="E59" s="6">
        <v>3353.4870000000001</v>
      </c>
      <c r="F59" s="6">
        <v>42.853999999999999</v>
      </c>
      <c r="G59" s="6">
        <v>3.6230000000000002</v>
      </c>
      <c r="H59" s="6">
        <v>39.231000000000002</v>
      </c>
      <c r="I59" s="6">
        <v>228.755</v>
      </c>
      <c r="J59" s="6">
        <v>3013.2869999999998</v>
      </c>
      <c r="K59" s="6">
        <v>150.67699999999999</v>
      </c>
      <c r="L59" s="6">
        <v>3163.9630000000002</v>
      </c>
    </row>
    <row r="60" spans="1:12" x14ac:dyDescent="0.25">
      <c r="A60" s="7">
        <v>1996</v>
      </c>
      <c r="B60" s="6">
        <v>3284.1410000000001</v>
      </c>
      <c r="C60" s="6">
        <v>9.0299999999999994</v>
      </c>
      <c r="D60" s="6">
        <v>151.017</v>
      </c>
      <c r="E60" s="6">
        <v>3444.1880000000001</v>
      </c>
      <c r="F60" s="6">
        <v>43.497</v>
      </c>
      <c r="G60" s="6">
        <v>3.302</v>
      </c>
      <c r="H60" s="6">
        <v>40.195</v>
      </c>
      <c r="I60" s="6">
        <v>230.61699999999999</v>
      </c>
      <c r="J60" s="6">
        <v>3101.127</v>
      </c>
      <c r="K60" s="6">
        <v>152.63800000000001</v>
      </c>
      <c r="L60" s="6">
        <v>3253.7649999999999</v>
      </c>
    </row>
    <row r="61" spans="1:12" x14ac:dyDescent="0.25">
      <c r="A61" s="7">
        <v>1997</v>
      </c>
      <c r="B61" s="6">
        <v>3329.375</v>
      </c>
      <c r="C61" s="6">
        <v>8.7010000000000005</v>
      </c>
      <c r="D61" s="6">
        <v>154.09700000000001</v>
      </c>
      <c r="E61" s="6">
        <v>3492.172</v>
      </c>
      <c r="F61" s="6">
        <v>43.030999999999999</v>
      </c>
      <c r="G61" s="6">
        <v>8.9740000000000002</v>
      </c>
      <c r="H61" s="6">
        <v>34.057000000000002</v>
      </c>
      <c r="I61" s="6">
        <v>224.38</v>
      </c>
      <c r="J61" s="6">
        <v>3145.61</v>
      </c>
      <c r="K61" s="6">
        <v>156.239</v>
      </c>
      <c r="L61" s="6">
        <v>3301.8490000000002</v>
      </c>
    </row>
    <row r="62" spans="1:12" x14ac:dyDescent="0.25">
      <c r="A62" s="7">
        <v>1998</v>
      </c>
      <c r="B62" s="6">
        <v>3457.4160000000002</v>
      </c>
      <c r="C62" s="6">
        <v>8.7479999999999993</v>
      </c>
      <c r="D62" s="6">
        <v>154.13200000000001</v>
      </c>
      <c r="E62" s="6">
        <v>3620.2950000000001</v>
      </c>
      <c r="F62" s="6">
        <v>39.512999999999998</v>
      </c>
      <c r="G62" s="6">
        <v>13.656000000000001</v>
      </c>
      <c r="H62" s="6">
        <v>25.856999999999999</v>
      </c>
      <c r="I62" s="6">
        <v>221.05600000000001</v>
      </c>
      <c r="J62" s="6">
        <v>3264.2310000000002</v>
      </c>
      <c r="K62" s="6">
        <v>160.86600000000001</v>
      </c>
      <c r="L62" s="6">
        <v>3425.0970000000002</v>
      </c>
    </row>
    <row r="63" spans="1:12" x14ac:dyDescent="0.25">
      <c r="A63" s="7">
        <v>1999</v>
      </c>
      <c r="B63" s="6">
        <v>3529.982</v>
      </c>
      <c r="C63" s="6">
        <v>8.5630000000000006</v>
      </c>
      <c r="D63" s="6">
        <v>156.26400000000001</v>
      </c>
      <c r="E63" s="6">
        <v>3694.81</v>
      </c>
      <c r="F63" s="6">
        <v>43.215000000000003</v>
      </c>
      <c r="G63" s="6">
        <v>14.222</v>
      </c>
      <c r="H63" s="6">
        <v>28.992999999999999</v>
      </c>
      <c r="I63" s="6">
        <v>240.08600000000001</v>
      </c>
      <c r="J63" s="6">
        <v>3312.087</v>
      </c>
      <c r="K63" s="6">
        <v>171.62899999999999</v>
      </c>
      <c r="L63" s="6">
        <v>3483.7159999999999</v>
      </c>
    </row>
    <row r="64" spans="1:12" x14ac:dyDescent="0.25">
      <c r="A64" s="7">
        <v>2000</v>
      </c>
      <c r="B64" s="6">
        <v>3637.529</v>
      </c>
      <c r="C64" s="6">
        <v>7.9029999999999996</v>
      </c>
      <c r="D64" s="6">
        <v>156.673</v>
      </c>
      <c r="E64" s="6">
        <v>3802.105</v>
      </c>
      <c r="F64" s="6">
        <v>48.591999999999999</v>
      </c>
      <c r="G64" s="6">
        <v>14.829000000000001</v>
      </c>
      <c r="H64" s="6">
        <v>33.762999999999998</v>
      </c>
      <c r="I64" s="6">
        <v>243.511</v>
      </c>
      <c r="J64" s="6">
        <v>3421.4140000000002</v>
      </c>
      <c r="K64" s="6">
        <v>170.94300000000001</v>
      </c>
      <c r="L64" s="6">
        <v>3592.357</v>
      </c>
    </row>
    <row r="65" spans="1:12" x14ac:dyDescent="0.25">
      <c r="A65" s="7">
        <v>2001</v>
      </c>
      <c r="B65" s="6">
        <v>3580.0529999999999</v>
      </c>
      <c r="C65" s="6">
        <v>7.4160000000000004</v>
      </c>
      <c r="D65" s="6">
        <v>149.17500000000001</v>
      </c>
      <c r="E65" s="6">
        <v>3736.6439999999998</v>
      </c>
      <c r="F65" s="6">
        <v>38.5</v>
      </c>
      <c r="G65" s="6">
        <v>16.472999999999999</v>
      </c>
      <c r="H65" s="6">
        <v>22.027000000000001</v>
      </c>
      <c r="I65" s="6">
        <v>201.56399999999999</v>
      </c>
      <c r="J65" s="6">
        <v>3394.4580000000001</v>
      </c>
      <c r="K65" s="6">
        <v>162.649</v>
      </c>
      <c r="L65" s="6">
        <v>3557.107</v>
      </c>
    </row>
    <row r="66" spans="1:12" x14ac:dyDescent="0.25">
      <c r="A66" s="7">
        <v>2002</v>
      </c>
      <c r="B66" s="6">
        <v>3698.4580000000001</v>
      </c>
      <c r="C66" s="6">
        <v>7.415</v>
      </c>
      <c r="D66" s="6">
        <v>152.58000000000001</v>
      </c>
      <c r="E66" s="6">
        <v>3858.4520000000002</v>
      </c>
      <c r="F66" s="6">
        <v>36.779000000000003</v>
      </c>
      <c r="G66" s="6">
        <v>15.795999999999999</v>
      </c>
      <c r="H66" s="6">
        <v>20.983000000000001</v>
      </c>
      <c r="I66" s="6">
        <v>247.785</v>
      </c>
      <c r="J66" s="6">
        <v>3465.4659999999999</v>
      </c>
      <c r="K66" s="6">
        <v>166.184</v>
      </c>
      <c r="L66" s="6">
        <v>3631.65</v>
      </c>
    </row>
    <row r="67" spans="1:12" x14ac:dyDescent="0.25">
      <c r="A67" s="7">
        <v>2003</v>
      </c>
      <c r="B67" s="6">
        <v>3721.1590000000001</v>
      </c>
      <c r="C67" s="6">
        <v>7.4960000000000004</v>
      </c>
      <c r="D67" s="6">
        <v>154.53</v>
      </c>
      <c r="E67" s="6">
        <v>3883.1849999999999</v>
      </c>
      <c r="F67" s="6">
        <v>30.395</v>
      </c>
      <c r="G67" s="6">
        <v>23.975000000000001</v>
      </c>
      <c r="H67" s="6">
        <v>6.42</v>
      </c>
      <c r="I67" s="6">
        <v>227.57599999999999</v>
      </c>
      <c r="J67" s="6">
        <v>3493.7339999999999</v>
      </c>
      <c r="K67" s="6">
        <v>168.29499999999999</v>
      </c>
      <c r="L67" s="6">
        <v>3662.029</v>
      </c>
    </row>
    <row r="68" spans="1:12" x14ac:dyDescent="0.25">
      <c r="A68" s="7">
        <v>2004</v>
      </c>
      <c r="B68" s="6">
        <v>3808.36</v>
      </c>
      <c r="C68" s="6">
        <v>8.27</v>
      </c>
      <c r="D68" s="6">
        <v>153.92500000000001</v>
      </c>
      <c r="E68" s="6">
        <v>3970.5549999999998</v>
      </c>
      <c r="F68" s="6">
        <v>34.21</v>
      </c>
      <c r="G68" s="6">
        <v>22.898</v>
      </c>
      <c r="H68" s="6">
        <v>11.311999999999999</v>
      </c>
      <c r="I68" s="6">
        <v>265.91800000000001</v>
      </c>
      <c r="J68" s="6">
        <v>3547.4789999999998</v>
      </c>
      <c r="K68" s="6">
        <v>168.47</v>
      </c>
      <c r="L68" s="6">
        <v>3715.9490000000001</v>
      </c>
    </row>
    <row r="69" spans="1:12" x14ac:dyDescent="0.25">
      <c r="A69" s="7">
        <v>2005</v>
      </c>
      <c r="B69" s="6">
        <v>3902.192</v>
      </c>
      <c r="C69" s="6">
        <v>8.4920000000000009</v>
      </c>
      <c r="D69" s="6">
        <v>144.739</v>
      </c>
      <c r="E69" s="6">
        <v>4055.4229999999998</v>
      </c>
      <c r="F69" s="6">
        <v>43.929000000000002</v>
      </c>
      <c r="G69" s="6">
        <v>19.151</v>
      </c>
      <c r="H69" s="6">
        <v>24.777999999999999</v>
      </c>
      <c r="I69" s="6">
        <v>269.21699999999998</v>
      </c>
      <c r="J69" s="6">
        <v>3660.9690000000001</v>
      </c>
      <c r="K69" s="6">
        <v>150.01599999999999</v>
      </c>
      <c r="L69" s="6">
        <v>3810.9839999999999</v>
      </c>
    </row>
    <row r="70" spans="1:12" x14ac:dyDescent="0.25">
      <c r="A70" s="7">
        <v>2006</v>
      </c>
      <c r="B70" s="6">
        <v>3908.0770000000002</v>
      </c>
      <c r="C70" s="6">
        <v>8.3710000000000004</v>
      </c>
      <c r="D70" s="6">
        <v>148.25399999999999</v>
      </c>
      <c r="E70" s="6">
        <v>4064.7020000000002</v>
      </c>
      <c r="F70" s="6">
        <v>42.691000000000003</v>
      </c>
      <c r="G70" s="6">
        <v>24.271000000000001</v>
      </c>
      <c r="H70" s="6">
        <v>18.420000000000002</v>
      </c>
      <c r="I70" s="6">
        <v>266.27699999999999</v>
      </c>
      <c r="J70" s="6">
        <v>3669.9189999999999</v>
      </c>
      <c r="K70" s="6">
        <v>146.92699999999999</v>
      </c>
      <c r="L70" s="6">
        <v>3816.8449999999998</v>
      </c>
    </row>
    <row r="71" spans="1:12" x14ac:dyDescent="0.25">
      <c r="A71" s="7">
        <v>2007</v>
      </c>
      <c r="B71" s="6">
        <v>4005.3429999999998</v>
      </c>
      <c r="C71" s="6">
        <v>8.2729999999999997</v>
      </c>
      <c r="D71" s="6">
        <v>143.12799999999999</v>
      </c>
      <c r="E71" s="6">
        <v>4156.7449999999999</v>
      </c>
      <c r="F71" s="6">
        <v>51.396000000000001</v>
      </c>
      <c r="G71" s="6">
        <v>20.143999999999998</v>
      </c>
      <c r="H71" s="6">
        <v>31.251999999999999</v>
      </c>
      <c r="I71" s="6">
        <v>297.76600000000002</v>
      </c>
      <c r="J71" s="6">
        <v>3764.5610000000001</v>
      </c>
      <c r="K71" s="6">
        <v>125.67</v>
      </c>
      <c r="L71" s="6">
        <v>3890.2310000000002</v>
      </c>
    </row>
    <row r="72" spans="1:12" x14ac:dyDescent="0.25">
      <c r="A72" s="7">
        <v>2008</v>
      </c>
      <c r="B72" s="6">
        <v>3974.3490000000002</v>
      </c>
      <c r="C72" s="6">
        <v>7.9260000000000002</v>
      </c>
      <c r="D72" s="6">
        <v>137.113</v>
      </c>
      <c r="E72" s="6">
        <v>4119.3879999999999</v>
      </c>
      <c r="F72" s="6">
        <v>57.018999999999998</v>
      </c>
      <c r="G72" s="6">
        <v>24.198</v>
      </c>
      <c r="H72" s="6">
        <v>32.820999999999998</v>
      </c>
      <c r="I72" s="6">
        <v>286.048</v>
      </c>
      <c r="J72" s="6">
        <v>3733.9650000000001</v>
      </c>
      <c r="K72" s="6">
        <v>132.197</v>
      </c>
      <c r="L72" s="6">
        <v>3866.1610000000001</v>
      </c>
    </row>
    <row r="73" spans="1:12" x14ac:dyDescent="0.25">
      <c r="A73" s="7">
        <v>2009</v>
      </c>
      <c r="B73" s="6">
        <v>3809.837</v>
      </c>
      <c r="C73" s="6">
        <v>8.1649999999999991</v>
      </c>
      <c r="D73" s="6">
        <v>132.32900000000001</v>
      </c>
      <c r="E73" s="6">
        <v>3950.3310000000001</v>
      </c>
      <c r="F73" s="6">
        <v>52.191000000000003</v>
      </c>
      <c r="G73" s="6">
        <v>18.138000000000002</v>
      </c>
      <c r="H73" s="6">
        <v>34.052999999999997</v>
      </c>
      <c r="I73" s="6">
        <v>260.64999999999998</v>
      </c>
      <c r="J73" s="6">
        <v>3596.7950000000001</v>
      </c>
      <c r="K73" s="6">
        <v>126.938</v>
      </c>
      <c r="L73" s="6">
        <v>3723.7330000000002</v>
      </c>
    </row>
    <row r="74" spans="1:12" x14ac:dyDescent="0.25">
      <c r="A74" s="7">
        <v>2010</v>
      </c>
      <c r="B74" s="6">
        <v>3972.386</v>
      </c>
      <c r="C74" s="6">
        <v>8.5920000000000005</v>
      </c>
      <c r="D74" s="6">
        <v>144.08199999999999</v>
      </c>
      <c r="E74" s="6">
        <v>4125.0600000000004</v>
      </c>
      <c r="F74" s="6">
        <v>45.082999999999998</v>
      </c>
      <c r="G74" s="6">
        <v>19.106000000000002</v>
      </c>
      <c r="H74" s="6">
        <v>25.977</v>
      </c>
      <c r="I74" s="6">
        <v>264.28500000000003</v>
      </c>
      <c r="J74" s="6">
        <v>3754.8409999999999</v>
      </c>
      <c r="K74" s="6">
        <v>131.91</v>
      </c>
      <c r="L74" s="6">
        <v>3886.752</v>
      </c>
    </row>
    <row r="75" spans="1:12" x14ac:dyDescent="0.25">
      <c r="A75" s="7">
        <v>2011</v>
      </c>
      <c r="B75" s="6">
        <v>3948.1860000000001</v>
      </c>
      <c r="C75" s="6">
        <v>10.08</v>
      </c>
      <c r="D75" s="6">
        <v>141.875</v>
      </c>
      <c r="E75" s="6">
        <v>4100.1409999999996</v>
      </c>
      <c r="F75" s="6">
        <v>52.3</v>
      </c>
      <c r="G75" s="6">
        <v>15.048999999999999</v>
      </c>
      <c r="H75" s="6">
        <v>37.250999999999998</v>
      </c>
      <c r="I75" s="6">
        <v>254.792</v>
      </c>
      <c r="J75" s="6">
        <v>3749.846</v>
      </c>
      <c r="K75" s="6">
        <v>132.75399999999999</v>
      </c>
      <c r="L75" s="6">
        <v>3882.6</v>
      </c>
    </row>
    <row r="76" spans="1:12" x14ac:dyDescent="0.25">
      <c r="A76" s="7">
        <v>2012</v>
      </c>
      <c r="B76" s="6">
        <v>3890.3580000000002</v>
      </c>
      <c r="C76" s="6">
        <v>11.301</v>
      </c>
      <c r="D76" s="6">
        <v>146.107</v>
      </c>
      <c r="E76" s="6">
        <v>4047.7649999999999</v>
      </c>
      <c r="F76" s="6">
        <v>59.256999999999998</v>
      </c>
      <c r="G76" s="6">
        <v>11.996</v>
      </c>
      <c r="H76" s="6">
        <v>47.261000000000003</v>
      </c>
      <c r="I76" s="6">
        <v>262.72000000000003</v>
      </c>
      <c r="J76" s="6">
        <v>3694.65</v>
      </c>
      <c r="K76" s="6">
        <v>137.65700000000001</v>
      </c>
      <c r="L76" s="6">
        <v>3832.306</v>
      </c>
    </row>
    <row r="77" spans="1:12" x14ac:dyDescent="0.25">
      <c r="A77" s="7">
        <v>2013</v>
      </c>
      <c r="B77" s="6">
        <v>3903.7150000000001</v>
      </c>
      <c r="C77" s="6">
        <v>12.234</v>
      </c>
      <c r="D77" s="6">
        <v>150.01499999999999</v>
      </c>
      <c r="E77" s="6">
        <v>4065.9639999999999</v>
      </c>
      <c r="F77" s="6">
        <v>69.248999999999995</v>
      </c>
      <c r="G77" s="6">
        <v>11.372999999999999</v>
      </c>
      <c r="H77" s="6">
        <v>57.875999999999998</v>
      </c>
      <c r="I77" s="6">
        <v>255.51</v>
      </c>
      <c r="J77" s="6">
        <v>3724.8679999999999</v>
      </c>
      <c r="K77" s="6">
        <v>143.46199999999999</v>
      </c>
      <c r="L77" s="6">
        <v>3868.33</v>
      </c>
    </row>
    <row r="78" spans="1:12" x14ac:dyDescent="0.25">
      <c r="A78" s="7">
        <v>2014</v>
      </c>
      <c r="B78" s="6">
        <v>3937.0030000000002</v>
      </c>
      <c r="C78" s="6">
        <v>12.52</v>
      </c>
      <c r="D78" s="6">
        <v>144.083</v>
      </c>
      <c r="E78" s="6">
        <v>4093.6060000000002</v>
      </c>
      <c r="F78" s="6">
        <v>66.510000000000005</v>
      </c>
      <c r="G78" s="6">
        <v>13.298</v>
      </c>
      <c r="H78" s="6">
        <v>53.212000000000003</v>
      </c>
      <c r="I78" s="6">
        <v>243.54400000000001</v>
      </c>
      <c r="J78" s="6">
        <v>3764.7</v>
      </c>
      <c r="K78" s="6">
        <v>138.57400000000001</v>
      </c>
      <c r="L78" s="6">
        <v>3903.2739999999999</v>
      </c>
    </row>
    <row r="79" spans="1:12" x14ac:dyDescent="0.25">
      <c r="A79" s="7">
        <v>2015</v>
      </c>
      <c r="B79" s="6">
        <v>3930.5790000000002</v>
      </c>
      <c r="C79" s="6">
        <v>13.029</v>
      </c>
      <c r="D79" s="6">
        <v>143.773</v>
      </c>
      <c r="E79" s="6">
        <v>4087.3809999999999</v>
      </c>
      <c r="F79" s="6">
        <v>75.602999999999994</v>
      </c>
      <c r="G79" s="6">
        <v>9.1449999999999996</v>
      </c>
      <c r="H79" s="6">
        <v>66.457999999999998</v>
      </c>
      <c r="I79" s="6">
        <v>290.56400000000002</v>
      </c>
      <c r="J79" s="6">
        <v>3724.5250000000001</v>
      </c>
      <c r="K79" s="6">
        <v>138.75</v>
      </c>
      <c r="L79" s="6">
        <v>3863.2750000000001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 x14ac:dyDescent="0.25"/>
  <cols>
    <col min="1" max="1" width="11.42578125" customWidth="1"/>
    <col min="2" max="2" width="9.42578125" bestFit="1" customWidth="1"/>
    <col min="3" max="3" width="12.28515625" customWidth="1"/>
    <col min="4" max="4" width="9.140625" bestFit="1" customWidth="1"/>
  </cols>
  <sheetData>
    <row r="1" spans="1:4" x14ac:dyDescent="0.25">
      <c r="B1" s="1" t="s">
        <v>2</v>
      </c>
      <c r="C1" s="1" t="s">
        <v>21</v>
      </c>
      <c r="D1" s="1" t="s">
        <v>3</v>
      </c>
    </row>
    <row r="2" spans="1:4" x14ac:dyDescent="0.25">
      <c r="A2" s="1">
        <v>2000</v>
      </c>
      <c r="B2" s="5">
        <f>'MER 7.1'!I64</f>
        <v>243.511</v>
      </c>
      <c r="C2" s="5">
        <f>'MER 7.1'!B64</f>
        <v>3637.529</v>
      </c>
      <c r="D2" s="4">
        <f>B2/C2</f>
        <v>6.6944071098814603E-2</v>
      </c>
    </row>
    <row r="3" spans="1:4" x14ac:dyDescent="0.25">
      <c r="A3" s="1">
        <v>2001</v>
      </c>
      <c r="B3" s="5">
        <f>'MER 7.1'!I65</f>
        <v>201.56399999999999</v>
      </c>
      <c r="C3" s="5">
        <f>'MER 7.1'!B65</f>
        <v>3580.0529999999999</v>
      </c>
      <c r="D3" s="4">
        <f>B3/C3</f>
        <v>5.6301959775455837E-2</v>
      </c>
    </row>
    <row r="4" spans="1:4" x14ac:dyDescent="0.25">
      <c r="A4" s="1">
        <v>2002</v>
      </c>
      <c r="B4" s="5">
        <f>'MER 7.1'!I66</f>
        <v>247.785</v>
      </c>
      <c r="C4" s="5">
        <f>'MER 7.1'!B66</f>
        <v>3698.4580000000001</v>
      </c>
      <c r="D4" s="4">
        <f t="shared" ref="D4:D8" si="0">B4/C4</f>
        <v>6.69968403047973E-2</v>
      </c>
    </row>
    <row r="5" spans="1:4" x14ac:dyDescent="0.25">
      <c r="A5" s="1">
        <v>2003</v>
      </c>
      <c r="B5" s="5">
        <f>'MER 7.1'!I67</f>
        <v>227.57599999999999</v>
      </c>
      <c r="C5" s="5">
        <f>'MER 7.1'!B67</f>
        <v>3721.1590000000001</v>
      </c>
      <c r="D5" s="4">
        <f t="shared" si="0"/>
        <v>6.1157289973365822E-2</v>
      </c>
    </row>
    <row r="6" spans="1:4" x14ac:dyDescent="0.25">
      <c r="A6" s="1">
        <v>2004</v>
      </c>
      <c r="B6" s="5">
        <f>'MER 7.1'!I68</f>
        <v>265.91800000000001</v>
      </c>
      <c r="C6" s="5">
        <f>'MER 7.1'!B68</f>
        <v>3808.36</v>
      </c>
      <c r="D6" s="4">
        <f t="shared" si="0"/>
        <v>6.9824806478379145E-2</v>
      </c>
    </row>
    <row r="7" spans="1:4" x14ac:dyDescent="0.25">
      <c r="A7" s="1">
        <v>2005</v>
      </c>
      <c r="B7" s="5">
        <f>'MER 7.1'!I69</f>
        <v>269.21699999999998</v>
      </c>
      <c r="C7" s="5">
        <f>'MER 7.1'!B69</f>
        <v>3902.192</v>
      </c>
      <c r="D7" s="4">
        <f t="shared" si="0"/>
        <v>6.8991223394440859E-2</v>
      </c>
    </row>
    <row r="8" spans="1:4" x14ac:dyDescent="0.25">
      <c r="A8" s="1">
        <v>2006</v>
      </c>
      <c r="B8" s="5">
        <f>'MER 7.1'!I70</f>
        <v>266.27699999999999</v>
      </c>
      <c r="C8" s="5">
        <f>'MER 7.1'!B70</f>
        <v>3908.0770000000002</v>
      </c>
      <c r="D8" s="4">
        <f t="shared" si="0"/>
        <v>6.8135044422103247E-2</v>
      </c>
    </row>
    <row r="9" spans="1:4" x14ac:dyDescent="0.25">
      <c r="A9" s="1">
        <v>2007</v>
      </c>
      <c r="B9" s="5">
        <f>'MER 7.1'!I71</f>
        <v>297.76600000000002</v>
      </c>
      <c r="C9" s="5">
        <f>'MER 7.1'!B71</f>
        <v>4005.3429999999998</v>
      </c>
      <c r="D9" s="4">
        <f>B9/C9</f>
        <v>7.4342197409809851E-2</v>
      </c>
    </row>
    <row r="10" spans="1:4" x14ac:dyDescent="0.25">
      <c r="A10" s="1">
        <v>2008</v>
      </c>
      <c r="B10" s="5">
        <f>'MER 7.1'!I72</f>
        <v>286.048</v>
      </c>
      <c r="C10" s="5">
        <f>'MER 7.1'!B72</f>
        <v>3974.3490000000002</v>
      </c>
      <c r="D10" s="4">
        <f>B10/C10</f>
        <v>7.1973548372324628E-2</v>
      </c>
    </row>
    <row r="11" spans="1:4" x14ac:dyDescent="0.25">
      <c r="A11" s="1">
        <v>2009</v>
      </c>
      <c r="B11" s="5">
        <f>'MER 7.1'!I73</f>
        <v>260.64999999999998</v>
      </c>
      <c r="C11" s="5">
        <f>'MER 7.1'!B73</f>
        <v>3809.837</v>
      </c>
      <c r="D11" s="4">
        <f t="shared" ref="D11:D15" si="1">B11/C11</f>
        <v>6.8415000431776993E-2</v>
      </c>
    </row>
    <row r="12" spans="1:4" x14ac:dyDescent="0.25">
      <c r="A12" s="1">
        <v>2010</v>
      </c>
      <c r="B12" s="5">
        <f>'MER 7.1'!I74</f>
        <v>264.28500000000003</v>
      </c>
      <c r="C12" s="5">
        <f>'MER 7.1'!B74</f>
        <v>3972.386</v>
      </c>
      <c r="D12" s="4">
        <f t="shared" si="1"/>
        <v>6.6530543607796436E-2</v>
      </c>
    </row>
    <row r="13" spans="1:4" x14ac:dyDescent="0.25">
      <c r="A13" s="1">
        <v>2011</v>
      </c>
      <c r="B13" s="5">
        <f>'MER 7.1'!I75</f>
        <v>254.792</v>
      </c>
      <c r="C13" s="5">
        <f>'MER 7.1'!B75</f>
        <v>3948.1860000000001</v>
      </c>
      <c r="D13" s="4">
        <f t="shared" si="1"/>
        <v>6.4533940396931652E-2</v>
      </c>
    </row>
    <row r="14" spans="1:4" x14ac:dyDescent="0.25">
      <c r="A14" s="1">
        <v>2012</v>
      </c>
      <c r="B14" s="5">
        <f>'MER 7.1'!I76</f>
        <v>262.72000000000003</v>
      </c>
      <c r="C14" s="5">
        <f>'MER 7.1'!B76</f>
        <v>3890.3580000000002</v>
      </c>
      <c r="D14" s="4">
        <f t="shared" si="1"/>
        <v>6.7531060123515632E-2</v>
      </c>
    </row>
    <row r="15" spans="1:4" x14ac:dyDescent="0.25">
      <c r="A15" s="1">
        <v>2013</v>
      </c>
      <c r="B15" s="5">
        <f>'MER 7.1'!I77</f>
        <v>255.51</v>
      </c>
      <c r="C15" s="5">
        <f>'MER 7.1'!B77</f>
        <v>3903.7150000000001</v>
      </c>
      <c r="D15" s="4">
        <f t="shared" si="1"/>
        <v>6.5453036402503759E-2</v>
      </c>
    </row>
    <row r="16" spans="1:4" x14ac:dyDescent="0.25">
      <c r="A16" s="1">
        <v>2014</v>
      </c>
      <c r="B16" s="5">
        <f>'MER 7.1'!I78</f>
        <v>243.54400000000001</v>
      </c>
      <c r="C16" s="5">
        <f>'MER 7.1'!B78</f>
        <v>3937.0030000000002</v>
      </c>
      <c r="D16" s="4">
        <f>B16/C16</f>
        <v>6.18602525829927E-2</v>
      </c>
    </row>
    <row r="17" spans="1:4" x14ac:dyDescent="0.25">
      <c r="A17" s="1">
        <v>2015</v>
      </c>
      <c r="B17" s="5">
        <f>'MER 7.1'!I79</f>
        <v>290.56400000000002</v>
      </c>
      <c r="C17" s="5">
        <f>'MER 7.1'!B79</f>
        <v>3930.5790000000002</v>
      </c>
      <c r="D17" s="4">
        <f>B17/C17</f>
        <v>7.3923968962333539E-2</v>
      </c>
    </row>
    <row r="19" spans="1:4" x14ac:dyDescent="0.25">
      <c r="A19" t="s">
        <v>26</v>
      </c>
    </row>
    <row r="21" spans="1:4" x14ac:dyDescent="0.25">
      <c r="A21" s="1" t="s">
        <v>27</v>
      </c>
      <c r="B21" s="1"/>
      <c r="C21" s="1"/>
      <c r="D21" s="13">
        <f>AVERAGE(D2:D17)</f>
        <v>6.7057173983583865E-2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A2" sqref="A2"/>
    </sheetView>
  </sheetViews>
  <sheetFormatPr defaultRowHeight="15" x14ac:dyDescent="0.25"/>
  <cols>
    <col min="1" max="1" width="20.42578125" customWidth="1"/>
    <col min="2" max="2" width="9" customWidth="1"/>
  </cols>
  <sheetData>
    <row r="1" spans="1:37" x14ac:dyDescent="0.25">
      <c r="A1" t="s">
        <v>29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30" x14ac:dyDescent="0.25">
      <c r="A2" s="14" t="s">
        <v>33</v>
      </c>
      <c r="B2" s="4">
        <f>Calculations!D21</f>
        <v>6.7057173983583865E-2</v>
      </c>
      <c r="C2" s="4">
        <f>$B2</f>
        <v>6.7057173983583865E-2</v>
      </c>
      <c r="D2" s="4">
        <f t="shared" ref="D2:AK2" si="0">$B2</f>
        <v>6.7057173983583865E-2</v>
      </c>
      <c r="E2" s="4">
        <f t="shared" si="0"/>
        <v>6.7057173983583865E-2</v>
      </c>
      <c r="F2" s="4">
        <f t="shared" si="0"/>
        <v>6.7057173983583865E-2</v>
      </c>
      <c r="G2" s="4">
        <f t="shared" si="0"/>
        <v>6.7057173983583865E-2</v>
      </c>
      <c r="H2" s="4">
        <f t="shared" si="0"/>
        <v>6.7057173983583865E-2</v>
      </c>
      <c r="I2" s="4">
        <f t="shared" si="0"/>
        <v>6.7057173983583865E-2</v>
      </c>
      <c r="J2" s="4">
        <f t="shared" si="0"/>
        <v>6.7057173983583865E-2</v>
      </c>
      <c r="K2" s="4">
        <f t="shared" si="0"/>
        <v>6.7057173983583865E-2</v>
      </c>
      <c r="L2" s="4">
        <f t="shared" si="0"/>
        <v>6.7057173983583865E-2</v>
      </c>
      <c r="M2" s="4">
        <f t="shared" si="0"/>
        <v>6.7057173983583865E-2</v>
      </c>
      <c r="N2" s="4">
        <f t="shared" si="0"/>
        <v>6.7057173983583865E-2</v>
      </c>
      <c r="O2" s="4">
        <f t="shared" si="0"/>
        <v>6.7057173983583865E-2</v>
      </c>
      <c r="P2" s="4">
        <f t="shared" si="0"/>
        <v>6.7057173983583865E-2</v>
      </c>
      <c r="Q2" s="4">
        <f t="shared" si="0"/>
        <v>6.7057173983583865E-2</v>
      </c>
      <c r="R2" s="4">
        <f t="shared" si="0"/>
        <v>6.7057173983583865E-2</v>
      </c>
      <c r="S2" s="4">
        <f t="shared" si="0"/>
        <v>6.7057173983583865E-2</v>
      </c>
      <c r="T2" s="4">
        <f t="shared" si="0"/>
        <v>6.7057173983583865E-2</v>
      </c>
      <c r="U2" s="4">
        <f t="shared" si="0"/>
        <v>6.7057173983583865E-2</v>
      </c>
      <c r="V2" s="4">
        <f t="shared" si="0"/>
        <v>6.7057173983583865E-2</v>
      </c>
      <c r="W2" s="4">
        <f t="shared" si="0"/>
        <v>6.7057173983583865E-2</v>
      </c>
      <c r="X2" s="4">
        <f t="shared" si="0"/>
        <v>6.7057173983583865E-2</v>
      </c>
      <c r="Y2" s="4">
        <f t="shared" si="0"/>
        <v>6.7057173983583865E-2</v>
      </c>
      <c r="Z2" s="4">
        <f t="shared" si="0"/>
        <v>6.7057173983583865E-2</v>
      </c>
      <c r="AA2" s="4">
        <f t="shared" si="0"/>
        <v>6.7057173983583865E-2</v>
      </c>
      <c r="AB2" s="4">
        <f t="shared" si="0"/>
        <v>6.7057173983583865E-2</v>
      </c>
      <c r="AC2" s="4">
        <f t="shared" si="0"/>
        <v>6.7057173983583865E-2</v>
      </c>
      <c r="AD2" s="4">
        <f t="shared" si="0"/>
        <v>6.7057173983583865E-2</v>
      </c>
      <c r="AE2" s="4">
        <f t="shared" si="0"/>
        <v>6.7057173983583865E-2</v>
      </c>
      <c r="AF2" s="4">
        <f t="shared" si="0"/>
        <v>6.7057173983583865E-2</v>
      </c>
      <c r="AG2" s="4">
        <f t="shared" si="0"/>
        <v>6.7057173983583865E-2</v>
      </c>
      <c r="AH2" s="4">
        <f t="shared" si="0"/>
        <v>6.7057173983583865E-2</v>
      </c>
      <c r="AI2" s="4">
        <f t="shared" si="0"/>
        <v>6.7057173983583865E-2</v>
      </c>
      <c r="AJ2" s="4">
        <f t="shared" si="0"/>
        <v>6.7057173983583865E-2</v>
      </c>
      <c r="AK2" s="4">
        <f t="shared" si="0"/>
        <v>6.7057173983583865E-2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FB32901-6AED-4889-AE67-B0C1FA26CE3F}"/>
</file>

<file path=customXml/itemProps2.xml><?xml version="1.0" encoding="utf-8"?>
<ds:datastoreItem xmlns:ds="http://schemas.openxmlformats.org/officeDocument/2006/customXml" ds:itemID="{C05D8D76-08A6-4F7D-8A0F-B0197A623126}"/>
</file>

<file path=customXml/itemProps3.xml><?xml version="1.0" encoding="utf-8"?>
<ds:datastoreItem xmlns:ds="http://schemas.openxmlformats.org/officeDocument/2006/customXml" ds:itemID="{1FE723DD-4D46-454A-938D-B49D3B7A01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MER 7.1</vt:lpstr>
      <vt:lpstr>Calculations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2015-06-09T20:22:53Z</dcterms:created>
  <dcterms:modified xsi:type="dcterms:W3CDTF">2019-08-20T19:36:26Z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