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hidePivotFieldList="1"/>
  <mc:AlternateContent xmlns:mc="http://schemas.openxmlformats.org/markup-compatibility/2006">
    <mc:Choice Requires="x15">
      <x15ac:absPath xmlns:x15ac="http://schemas.microsoft.com/office/spreadsheetml/2010/11/ac" url="C:\Users\roman.hennig\World Resources Institute\TRAC City - HK 2050 is now\InputData FOR HONG KONG\UPDATE InputData for Hong Kong\InputData\indst\BPEiC\"/>
    </mc:Choice>
  </mc:AlternateContent>
  <xr:revisionPtr revIDLastSave="127" documentId="6_{1EA72DD2-14E7-47F5-93CD-364F68CE50D8}" xr6:coauthVersionLast="36" xr6:coauthVersionMax="41" xr10:uidLastSave="{63D9D644-112D-4BC3-837A-852E553D3B0B}"/>
  <bookViews>
    <workbookView xWindow="-105" yWindow="-105" windowWidth="19425" windowHeight="10425" activeTab="3" xr2:uid="{00000000-000D-0000-FFFF-FFFF00000000}"/>
  </bookViews>
  <sheets>
    <sheet name="About" sheetId="44" r:id="rId1"/>
    <sheet name="Climate Ready Hong Kong" sheetId="46" r:id="rId2"/>
    <sheet name="EDGAR data" sheetId="45" r:id="rId3"/>
    <sheet name="BPEiC-CO2" sheetId="31" r:id="rId4"/>
    <sheet name="BPEiC-CH4" sheetId="32" r:id="rId5"/>
    <sheet name="BPEiC-N2O" sheetId="33" r:id="rId6"/>
    <sheet name="BPEiC-F-gases" sheetId="34" r:id="rId7"/>
  </sheets>
  <definedNames>
    <definedName name="CH4_to_CO2e">#REF!</definedName>
    <definedName name="N2O_to_CO2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3" l="1"/>
  <c r="I4" i="33"/>
  <c r="I5" i="33"/>
  <c r="I6" i="33"/>
  <c r="I7" i="33"/>
  <c r="I8" i="33"/>
  <c r="I9" i="33"/>
  <c r="I10" i="33"/>
  <c r="I11" i="33"/>
  <c r="I12" i="33"/>
  <c r="I13" i="33"/>
  <c r="I14" i="33"/>
  <c r="I15" i="33"/>
  <c r="I16" i="33"/>
  <c r="I17" i="33"/>
  <c r="I18" i="33"/>
  <c r="I19" i="33"/>
  <c r="I20" i="33"/>
  <c r="I21" i="33"/>
  <c r="I22" i="33"/>
  <c r="I23" i="33"/>
  <c r="I24" i="33"/>
  <c r="I25" i="33"/>
  <c r="I26" i="33"/>
  <c r="I27" i="33"/>
  <c r="I28" i="33"/>
  <c r="I29" i="33"/>
  <c r="I30" i="33"/>
  <c r="I31" i="33"/>
  <c r="I32" i="33"/>
  <c r="I33" i="33"/>
  <c r="I34" i="33"/>
  <c r="I35" i="33"/>
  <c r="I36" i="33"/>
  <c r="I2" i="33"/>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2" i="32"/>
  <c r="I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2" i="31"/>
  <c r="E77" i="46"/>
  <c r="F77" i="46"/>
  <c r="G77" i="46"/>
  <c r="D77" i="46"/>
  <c r="D82" i="46" l="1"/>
  <c r="D81" i="46"/>
  <c r="D80" i="46"/>
  <c r="C73" i="45"/>
  <c r="AW22" i="45"/>
  <c r="AW21" i="45"/>
  <c r="AW45" i="45"/>
  <c r="AW44" i="45"/>
  <c r="D78" i="46"/>
  <c r="AW69" i="45"/>
  <c r="H71" i="45"/>
  <c r="I71" i="45"/>
  <c r="J71" i="45"/>
  <c r="K71" i="45"/>
  <c r="L71" i="45"/>
  <c r="M71" i="45"/>
  <c r="N71" i="45"/>
  <c r="O71" i="45"/>
  <c r="P71" i="45"/>
  <c r="Q71" i="45"/>
  <c r="R71" i="45"/>
  <c r="S71" i="45"/>
  <c r="T71" i="45"/>
  <c r="U71" i="45"/>
  <c r="V71" i="45"/>
  <c r="W71" i="45"/>
  <c r="X71" i="45"/>
  <c r="Y71" i="45"/>
  <c r="Z71" i="45"/>
  <c r="AA71" i="45"/>
  <c r="AB71" i="45"/>
  <c r="AC71" i="45"/>
  <c r="AD71" i="45"/>
  <c r="AE71" i="45"/>
  <c r="AF71" i="45"/>
  <c r="AG71" i="45"/>
  <c r="AH71" i="45"/>
  <c r="AI71" i="45"/>
  <c r="AJ71" i="45"/>
  <c r="AK71" i="45"/>
  <c r="AL71" i="45"/>
  <c r="AM71" i="45"/>
  <c r="AN71" i="45"/>
  <c r="AO71" i="45"/>
  <c r="AP71" i="45"/>
  <c r="AQ71" i="45"/>
  <c r="AR71" i="45"/>
  <c r="AS71" i="45"/>
  <c r="AT71" i="45"/>
  <c r="AU71" i="45"/>
  <c r="AV71" i="45"/>
  <c r="AW71" i="45"/>
  <c r="G71" i="45"/>
</calcChain>
</file>

<file path=xl/sharedStrings.xml><?xml version="1.0" encoding="utf-8"?>
<sst xmlns="http://schemas.openxmlformats.org/spreadsheetml/2006/main" count="370" uniqueCount="120">
  <si>
    <t>Sources:</t>
  </si>
  <si>
    <t>Year</t>
  </si>
  <si>
    <t>Cement and other carbonates (g CO2e)</t>
  </si>
  <si>
    <t>Natural gas and petroleum systems (g CO2e)</t>
  </si>
  <si>
    <t>Iron and steel (g CO2e)</t>
  </si>
  <si>
    <t>Chemicals (g CO2e)</t>
  </si>
  <si>
    <t>Mining (g CO2e)</t>
  </si>
  <si>
    <t>Waste management (g CO2e)</t>
  </si>
  <si>
    <t>Agriculture (g CO2e)</t>
  </si>
  <si>
    <t>Other industries (g CO2e)</t>
  </si>
  <si>
    <t>Greenhouse Gas Emissions in Hong Kong by Sector</t>
  </si>
  <si>
    <t>Climate ready @HK</t>
    <phoneticPr fontId="12" type="noConversion"/>
  </si>
  <si>
    <t>Agriculture, Forestry Use and Other Land Use</t>
    <phoneticPr fontId="12" type="noConversion"/>
  </si>
  <si>
    <t>https://www.climateready.gov.hk/files/pdf/HKGHG_Sectors_2016.pdf</t>
    <phoneticPr fontId="12" type="noConversion"/>
  </si>
  <si>
    <t xml:space="preserve">Used in prediction of future emission </t>
    <phoneticPr fontId="12" type="noConversion"/>
  </si>
  <si>
    <t>https://onewri.sharepoint.com/sites/traccity/Shared%20Documents/HK%202050%20is%20now/InputData%20FOR%20HONG%20KONG/Data%20sources/ClimateActionPlanEng.pdf</t>
    <phoneticPr fontId="12" type="noConversion"/>
  </si>
  <si>
    <t>Page 6</t>
    <phoneticPr fontId="12" type="noConversion"/>
  </si>
  <si>
    <t>https://wenku.baidu.com/view/7ae95325f111f18583d05a67.html?pn=50</t>
    <phoneticPr fontId="12" type="noConversion"/>
  </si>
  <si>
    <t>Page 46-53</t>
    <phoneticPr fontId="12" type="noConversion"/>
  </si>
  <si>
    <t>Note:</t>
    <phoneticPr fontId="12" type="noConversion"/>
  </si>
  <si>
    <t>Provincial greenhouse gas inventory Guide（all in Chinese）</t>
    <phoneticPr fontId="12" type="noConversion"/>
  </si>
  <si>
    <t xml:space="preserve">HONG KONG’S CLIMATE ACTION PLAN 2030+ </t>
    <phoneticPr fontId="12" type="noConversion"/>
  </si>
  <si>
    <t>Page 1</t>
    <phoneticPr fontId="12" type="noConversion"/>
  </si>
  <si>
    <t>Waste</t>
  </si>
  <si>
    <t xml:space="preserve">
Global Greenhouse Gases Emissions EDGAR v4.3.2</t>
  </si>
  <si>
    <t>EDGAR</t>
  </si>
  <si>
    <t>http://edgar.jrc.ec.europa.eu/overview.php?v=432_GHG&amp;SECURE=123</t>
  </si>
  <si>
    <t>Non-Annex_I</t>
  </si>
  <si>
    <t>China +</t>
  </si>
  <si>
    <t>HKG</t>
  </si>
  <si>
    <t>Hong Kong</t>
  </si>
  <si>
    <t>1A1a</t>
  </si>
  <si>
    <t>Public electricity and heat production</t>
  </si>
  <si>
    <t>1A1bc</t>
  </si>
  <si>
    <t>Other Energy Industries</t>
  </si>
  <si>
    <t>1A2</t>
  </si>
  <si>
    <t>Manufacturing Industries and Construction</t>
  </si>
  <si>
    <t>1A3b</t>
  </si>
  <si>
    <t>Road transportation</t>
  </si>
  <si>
    <t>1A3d</t>
  </si>
  <si>
    <t>Inland navigation</t>
  </si>
  <si>
    <t>1A4</t>
  </si>
  <si>
    <t>Residential and other sectors</t>
  </si>
  <si>
    <t>1B2</t>
  </si>
  <si>
    <t>Fugitive emissions from oil and gas</t>
  </si>
  <si>
    <t>4A</t>
  </si>
  <si>
    <t>Enteric fermentation</t>
  </si>
  <si>
    <t>4B</t>
  </si>
  <si>
    <t>Manure management</t>
  </si>
  <si>
    <t>4C</t>
  </si>
  <si>
    <t>Rice cultivation</t>
  </si>
  <si>
    <t>6A</t>
  </si>
  <si>
    <t>Solid waste disposal on land</t>
  </si>
  <si>
    <t>6B</t>
  </si>
  <si>
    <t>Wastewater handling</t>
  </si>
  <si>
    <t>6C</t>
  </si>
  <si>
    <t>Waste incineration</t>
  </si>
  <si>
    <t>Content:</t>
  </si>
  <si>
    <t>Emissions by country and main source category</t>
  </si>
  <si>
    <t>Compound:</t>
  </si>
  <si>
    <t>CH4</t>
  </si>
  <si>
    <t>Start year:</t>
  </si>
  <si>
    <t>End year:</t>
  </si>
  <si>
    <t>Unit:</t>
  </si>
  <si>
    <t>Gg</t>
  </si>
  <si>
    <t>Reference: European Commission, Joint Research Centre (EC-JRC)/Netherlands Environmental Assessment Agency (PBL). Emissions Database for Global Atmospheric Research (EDGAR), release EDGAR v4.3.2 (1970 - 2012) of March 2016, http://edgar.jrc.ec.europa.eu, 2016.</t>
  </si>
  <si>
    <t>IPCC-Annex</t>
  </si>
  <si>
    <t>World Region</t>
  </si>
  <si>
    <t>ISO_A3</t>
  </si>
  <si>
    <t>Name</t>
  </si>
  <si>
    <t>IPCC</t>
  </si>
  <si>
    <t>IPCC_description</t>
  </si>
  <si>
    <t>N2O</t>
  </si>
  <si>
    <t>3D</t>
  </si>
  <si>
    <t>Solvent and other product use: other</t>
  </si>
  <si>
    <t>4D1</t>
  </si>
  <si>
    <t>Direct soil emissions</t>
  </si>
  <si>
    <t>4D3</t>
  </si>
  <si>
    <t>Indirect N2O from agriculture</t>
  </si>
  <si>
    <t>7B</t>
  </si>
  <si>
    <t>Indirect N2O from non-agricultural NOx</t>
  </si>
  <si>
    <t>7C</t>
  </si>
  <si>
    <t>Indirect N2O from non-agricultural NH3</t>
  </si>
  <si>
    <t>CO2</t>
  </si>
  <si>
    <t>1B1</t>
  </si>
  <si>
    <t>Fugitive emissions from solid fuels</t>
  </si>
  <si>
    <t>2A1</t>
  </si>
  <si>
    <t>Cement production</t>
  </si>
  <si>
    <t>2A7</t>
  </si>
  <si>
    <t>Production of other minerals</t>
  </si>
  <si>
    <t>2C</t>
  </si>
  <si>
    <t>Production of metals</t>
  </si>
  <si>
    <t>2G</t>
  </si>
  <si>
    <t>Non-energy use of lubricants/waxes (CO2)</t>
  </si>
  <si>
    <t>3A</t>
  </si>
  <si>
    <t>Solvent and other product use: paint</t>
  </si>
  <si>
    <t>3C</t>
  </si>
  <si>
    <t>Solvent and other product use: chemicals</t>
  </si>
  <si>
    <t>Industrial Processes:</t>
  </si>
  <si>
    <t>note: this value is for CO2 only. Compare with 4.3 * 10^4 from climateready HK for total GHG emissions that year. hard to reconcile these two data sources.</t>
  </si>
  <si>
    <t>2016 figures:</t>
  </si>
  <si>
    <t>Other end use of fuel</t>
  </si>
  <si>
    <t>Industrial Processes</t>
  </si>
  <si>
    <t>We add "Industrial Processes", "Waste", "Other End Use of Fuel" and "Agriculture" together and put everything in the "Other Industries" category of the EPS. The reason for this is that even though the data is available separately for these categories for emissions, it is not available for energy usage. In order to be consistent with the energy use data, we use the same categories as there, i.e. put everything into "Other Industries"</t>
  </si>
  <si>
    <t>For the forecast, we make the same assumption as in the industrial energy use data, i.e. a decrease of 1.03% per year. This implies that emissions intensity will remain constant, which may be an overly pessimistic BAU assumptions. However, in it is the best we can do in the absence of better data.</t>
  </si>
  <si>
    <t>The EDGAR data base is hard to reconcile with the official Climate Ready HK emissions data. The total amount of emissions is off and the sectoral breakdown is different in both data sets. We use the Climate Ready HK 2016 data for total industrial GHG emissions and use the most recent EDGAR data to compute the shares of CH4, N2O and CO2 in the total GHG emissions.</t>
  </si>
  <si>
    <t>Agriculture</t>
  </si>
  <si>
    <t>Total:</t>
  </si>
  <si>
    <t>Total in g:</t>
  </si>
  <si>
    <t>kton CO2e</t>
  </si>
  <si>
    <t>source:</t>
  </si>
  <si>
    <t>http://edgar.jrc.ec.europa.eu/overview.php?v=CO2andGHG1970-2016</t>
  </si>
  <si>
    <t>in CO2e:</t>
  </si>
  <si>
    <t>share of CH4:</t>
  </si>
  <si>
    <t>2012 total GHG from EDGAR website:</t>
  </si>
  <si>
    <t>Total all gases:</t>
  </si>
  <si>
    <t>share of N2O:</t>
  </si>
  <si>
    <t>share of CO2:</t>
  </si>
  <si>
    <t>Reduction per year from energy use data:</t>
  </si>
  <si>
    <t>in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</si>
</sst>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8">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b/>
      <sz val="12"/>
      <color indexed="30"/>
      <name val="Calibri"/>
      <family val="2"/>
    </font>
    <font>
      <sz val="9"/>
      <name val="Times New Roman"/>
      <family val="1"/>
    </font>
    <font>
      <sz val="11"/>
      <color theme="1"/>
      <name val="Calibri"/>
      <family val="2"/>
      <scheme val="minor"/>
    </font>
    <font>
      <sz val="10"/>
      <name val="Arial"/>
      <family val="2"/>
    </font>
    <font>
      <sz val="11"/>
      <color rgb="FFFF0000"/>
      <name val="Calibri"/>
      <family val="2"/>
      <scheme val="minor"/>
    </font>
    <font>
      <sz val="12"/>
      <color theme="1"/>
      <name val="Calibri"/>
      <family val="2"/>
      <scheme val="minor"/>
    </font>
    <font>
      <u/>
      <sz val="10"/>
      <color indexed="12"/>
      <name val="Arial"/>
      <family val="2"/>
    </font>
    <font>
      <sz val="9"/>
      <name val="Calibri"/>
      <family val="3"/>
      <charset val="134"/>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b/>
      <sz val="18"/>
      <color theme="3"/>
      <name val="Calibri Light"/>
      <family val="2"/>
      <scheme val="major"/>
    </font>
    <font>
      <sz val="11"/>
      <color rgb="FF9C6500"/>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8" fillId="0" borderId="0"/>
    <xf numFmtId="0" fontId="8" fillId="0" borderId="0" applyNumberFormat="0" applyFont="0" applyFill="0" applyBorder="0" applyProtection="0">
      <alignment horizontal="left" vertical="center" indent="2"/>
    </xf>
    <xf numFmtId="0" fontId="6" fillId="0" borderId="0"/>
    <xf numFmtId="0" fontId="10" fillId="0" borderId="0"/>
    <xf numFmtId="0" fontId="3" fillId="0" borderId="0"/>
    <xf numFmtId="0" fontId="11"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8" borderId="8" applyNumberFormat="0" applyAlignment="0" applyProtection="0"/>
    <xf numFmtId="0" fontId="19" fillId="9" borderId="9" applyNumberFormat="0" applyAlignment="0" applyProtection="0"/>
    <xf numFmtId="0" fontId="20" fillId="9" borderId="8" applyNumberFormat="0" applyAlignment="0" applyProtection="0"/>
    <xf numFmtId="0" fontId="21" fillId="0" borderId="10" applyNumberFormat="0" applyFill="0" applyAlignment="0" applyProtection="0"/>
    <xf numFmtId="0" fontId="22" fillId="10" borderId="11" applyNumberFormat="0" applyAlignment="0" applyProtection="0"/>
    <xf numFmtId="0" fontId="9" fillId="0" borderId="0" applyNumberFormat="0" applyFill="0" applyBorder="0" applyAlignment="0" applyProtection="0"/>
    <xf numFmtId="0" fontId="23" fillId="0" borderId="0" applyNumberFormat="0" applyFill="0" applyBorder="0" applyAlignment="0" applyProtection="0"/>
    <xf numFmtId="0" fontId="1" fillId="0" borderId="13" applyNumberFormat="0" applyFill="0" applyAlignment="0" applyProtection="0"/>
    <xf numFmtId="0" fontId="2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2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2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5" fillId="0" borderId="0" applyFill="0" applyProtection="0"/>
    <xf numFmtId="0" fontId="7" fillId="0" borderId="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0" fontId="27" fillId="7" borderId="0" applyNumberFormat="0" applyBorder="0" applyAlignment="0" applyProtection="0"/>
    <xf numFmtId="0" fontId="7" fillId="11" borderId="12" applyNumberFormat="0" applyFont="0" applyAlignment="0" applyProtection="0"/>
    <xf numFmtId="0" fontId="26" fillId="0" borderId="0" applyNumberFormat="0" applyFill="0" applyBorder="0" applyAlignment="0" applyProtection="0"/>
  </cellStyleXfs>
  <cellXfs count="29">
    <xf numFmtId="0" fontId="0" fillId="0" borderId="0" xfId="0"/>
    <xf numFmtId="0" fontId="2" fillId="0" borderId="0" xfId="1"/>
    <xf numFmtId="0" fontId="0" fillId="0" borderId="0" xfId="0" applyAlignment="1">
      <alignment horizontal="left"/>
    </xf>
    <xf numFmtId="0" fontId="0" fillId="0" borderId="0" xfId="0" applyAlignment="1">
      <alignment horizontal="left" vertical="top"/>
    </xf>
    <xf numFmtId="0" fontId="1" fillId="0" borderId="0" xfId="0" applyFont="1"/>
    <xf numFmtId="0" fontId="1" fillId="2" borderId="0" xfId="0" applyFont="1" applyFill="1"/>
    <xf numFmtId="0" fontId="1" fillId="3" borderId="0" xfId="0" applyFont="1" applyFill="1"/>
    <xf numFmtId="0" fontId="9" fillId="0" borderId="0" xfId="0" applyFont="1"/>
    <xf numFmtId="0" fontId="7" fillId="0" borderId="0" xfId="11" applyFont="1"/>
    <xf numFmtId="0" fontId="7" fillId="0" borderId="0" xfId="11" applyFont="1" applyAlignment="1">
      <alignment horizontal="left"/>
    </xf>
    <xf numFmtId="164" fontId="0" fillId="0" borderId="0" xfId="0" applyNumberFormat="1"/>
    <xf numFmtId="0" fontId="2" fillId="0" borderId="0" xfId="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applyProtection="1"/>
    <xf numFmtId="11" fontId="0" fillId="0" borderId="0" xfId="0" applyNumberFormat="1" applyFill="1" applyProtection="1"/>
    <xf numFmtId="0" fontId="25" fillId="0" borderId="0" xfId="0" applyFont="1" applyFill="1" applyProtection="1"/>
    <xf numFmtId="0" fontId="8" fillId="0" borderId="0" xfId="8"/>
    <xf numFmtId="0" fontId="0" fillId="0" borderId="14" xfId="0" applyFill="1" applyBorder="1" applyProtection="1"/>
    <xf numFmtId="0" fontId="25" fillId="0" borderId="0" xfId="46" applyFill="1" applyProtection="1"/>
    <xf numFmtId="0" fontId="25" fillId="0" borderId="14" xfId="46" applyFill="1" applyBorder="1" applyProtection="1"/>
    <xf numFmtId="0" fontId="7" fillId="0" borderId="0" xfId="47"/>
    <xf numFmtId="0" fontId="25" fillId="0" borderId="0" xfId="46" applyFont="1" applyFill="1" applyProtection="1"/>
    <xf numFmtId="0" fontId="25" fillId="0" borderId="0" xfId="46" applyFill="1" applyProtection="1"/>
    <xf numFmtId="0" fontId="25" fillId="0" borderId="14" xfId="46" applyFill="1" applyBorder="1" applyProtection="1"/>
    <xf numFmtId="0" fontId="7" fillId="0" borderId="0" xfId="47"/>
    <xf numFmtId="11" fontId="0" fillId="0" borderId="0" xfId="0" applyNumberFormat="1"/>
    <xf numFmtId="11" fontId="0" fillId="4" borderId="0" xfId="0" applyNumberFormat="1" applyFill="1"/>
    <xf numFmtId="10" fontId="0" fillId="0" borderId="0" xfId="0" applyNumberFormat="1"/>
  </cellXfs>
  <cellStyles count="57">
    <cellStyle name="20% - Accent1" xfId="29" builtinId="30" customBuiltin="1"/>
    <cellStyle name="20% - Accent2" xfId="32" builtinId="34" customBuiltin="1"/>
    <cellStyle name="20% - Accent3" xfId="35" builtinId="38" customBuiltin="1"/>
    <cellStyle name="20% - Accent4" xfId="38" builtinId="42" customBuiltin="1"/>
    <cellStyle name="20% - Accent5" xfId="41" builtinId="46" customBuiltin="1"/>
    <cellStyle name="20% - Accent6" xfId="44" builtinId="50" customBuiltin="1"/>
    <cellStyle name="2x indented GHG Textfiels" xfId="9" xr:uid="{00000000-0005-0000-0000-000000000000}"/>
    <cellStyle name="40% - Accent1" xfId="30" builtinId="31" customBuiltin="1"/>
    <cellStyle name="40% - Accent2" xfId="33" builtinId="35" customBuiltin="1"/>
    <cellStyle name="40% - Accent3" xfId="36" builtinId="39" customBuiltin="1"/>
    <cellStyle name="40% - Accent4" xfId="39" builtinId="43" customBuiltin="1"/>
    <cellStyle name="40% - Accent5" xfId="42" builtinId="47" customBuiltin="1"/>
    <cellStyle name="40% - Accent6" xfId="45" builtinId="51" customBuiltin="1"/>
    <cellStyle name="60% - Accent1 2" xfId="48" xr:uid="{00000000-0005-0000-0000-00003F000000}"/>
    <cellStyle name="60% - Accent2 2" xfId="49" xr:uid="{00000000-0005-0000-0000-000040000000}"/>
    <cellStyle name="60% - Accent3 2" xfId="50" xr:uid="{00000000-0005-0000-0000-000041000000}"/>
    <cellStyle name="60% - Accent4 2" xfId="51" xr:uid="{00000000-0005-0000-0000-000042000000}"/>
    <cellStyle name="60% - Accent5 2" xfId="52" xr:uid="{00000000-0005-0000-0000-000043000000}"/>
    <cellStyle name="60% - Accent6 2" xfId="53" xr:uid="{00000000-0005-0000-0000-000044000000}"/>
    <cellStyle name="Accent1" xfId="28" builtinId="29" customBuiltin="1"/>
    <cellStyle name="Accent2" xfId="31" builtinId="33" customBuiltin="1"/>
    <cellStyle name="Accent3" xfId="34" builtinId="37" customBuiltin="1"/>
    <cellStyle name="Accent4" xfId="37" builtinId="41" customBuiltin="1"/>
    <cellStyle name="Accent5" xfId="40" builtinId="45" customBuiltin="1"/>
    <cellStyle name="Accent6" xfId="43" builtinId="49" customBuiltin="1"/>
    <cellStyle name="Bad" xfId="19" builtinId="27" customBuiltin="1"/>
    <cellStyle name="Body: normal cell" xfId="6" xr:uid="{00000000-0005-0000-0000-000001000000}"/>
    <cellStyle name="Calculation" xfId="22" builtinId="22" customBuiltin="1"/>
    <cellStyle name="Check Cell" xfId="24" builtinId="23" customBuiltin="1"/>
    <cellStyle name="Explanatory Text" xfId="26" builtinId="53" customBuiltin="1"/>
    <cellStyle name="Font: Calibri, 9pt regular" xfId="2" xr:uid="{00000000-0005-0000-0000-000002000000}"/>
    <cellStyle name="Footnotes: top row" xfId="7" xr:uid="{00000000-0005-0000-0000-000003000000}"/>
    <cellStyle name="Good" xfId="18" builtinId="26" customBuiltin="1"/>
    <cellStyle name="Header: bottom row" xfId="3" xr:uid="{00000000-0005-0000-0000-000004000000}"/>
    <cellStyle name="Heading 1" xfId="14" builtinId="16" customBuiltin="1"/>
    <cellStyle name="Heading 2" xfId="15" builtinId="17" customBuiltin="1"/>
    <cellStyle name="Heading 3" xfId="16" builtinId="18" customBuiltin="1"/>
    <cellStyle name="Heading 4" xfId="17" builtinId="19" customBuiltin="1"/>
    <cellStyle name="Hyperlink" xfId="1" builtinId="8"/>
    <cellStyle name="Hyperlink 2" xfId="13" xr:uid="{00000000-0005-0000-0000-000006000000}"/>
    <cellStyle name="Input" xfId="20" builtinId="20" customBuiltin="1"/>
    <cellStyle name="Linked Cell" xfId="23" builtinId="24" customBuiltin="1"/>
    <cellStyle name="Neutral 2" xfId="54" xr:uid="{00000000-0005-0000-0000-000045000000}"/>
    <cellStyle name="Normal" xfId="0" builtinId="0"/>
    <cellStyle name="Normal 2" xfId="8" xr:uid="{00000000-0005-0000-0000-000008000000}"/>
    <cellStyle name="Normal 2 2" xfId="47" xr:uid="{00000000-0005-0000-0000-00003E000000}"/>
    <cellStyle name="Normal 3" xfId="11" xr:uid="{00000000-0005-0000-0000-000009000000}"/>
    <cellStyle name="Normal 4" xfId="12" xr:uid="{00000000-0005-0000-0000-00000A000000}"/>
    <cellStyle name="Normal 5" xfId="46" xr:uid="{00000000-0005-0000-0000-00003D000000}"/>
    <cellStyle name="Note 2" xfId="55" xr:uid="{00000000-0005-0000-0000-000046000000}"/>
    <cellStyle name="Output" xfId="21" builtinId="21" customBuiltin="1"/>
    <cellStyle name="Parent row" xfId="5" xr:uid="{00000000-0005-0000-0000-00000B000000}"/>
    <cellStyle name="Table title" xfId="4" xr:uid="{00000000-0005-0000-0000-00000D000000}"/>
    <cellStyle name="Title 2" xfId="56" xr:uid="{00000000-0005-0000-0000-000047000000}"/>
    <cellStyle name="Total" xfId="27" builtinId="25" customBuiltin="1"/>
    <cellStyle name="Warning Text" xfId="25" builtinId="11" customBuiltin="1"/>
    <cellStyle name="Обычный_CRF2002 (1)" xfId="10"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142875</xdr:rowOff>
    </xdr:from>
    <xdr:to>
      <xdr:col>12</xdr:col>
      <xdr:colOff>38100</xdr:colOff>
      <xdr:row>72</xdr:row>
      <xdr:rowOff>19050</xdr:rowOff>
    </xdr:to>
    <xdr:pic>
      <xdr:nvPicPr>
        <xdr:cNvPr id="2" name="Picture 1">
          <a:extLst>
            <a:ext uri="{FF2B5EF4-FFF2-40B4-BE49-F238E27FC236}">
              <a16:creationId xmlns:a16="http://schemas.microsoft.com/office/drawing/2014/main" id="{AA101052-8A98-4497-9EA5-C96D5DD5B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42875"/>
          <a:ext cx="9705975" cy="1359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nku.baidu.com/view/7ae95325f111f18583d05a67.html?pn=50" TargetMode="External"/><Relationship Id="rId2" Type="http://schemas.openxmlformats.org/officeDocument/2006/relationships/hyperlink" Target="https://onewri.sharepoint.com/sites/traccity/Shared%20Documents/HK%202050%20is%20now/InputData%20FOR%20HONG%20KONG%20(not%20in%20use)/Data%20sources/ClimateActionPlanEng.pdf" TargetMode="External"/><Relationship Id="rId1" Type="http://schemas.openxmlformats.org/officeDocument/2006/relationships/hyperlink" Target="https://www.climateready.gov.hk/files/pdf/HKGHG_Sectors_2016.pdf" TargetMode="External"/><Relationship Id="rId5" Type="http://schemas.openxmlformats.org/officeDocument/2006/relationships/printerSettings" Target="../printerSettings/printerSettings1.bin"/><Relationship Id="rId4" Type="http://schemas.openxmlformats.org/officeDocument/2006/relationships/hyperlink" Target="http://edgar.jrc.ec.europa.eu/overview.php?v=432_GHG&amp;SECURE=1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98"/>
  <sheetViews>
    <sheetView zoomScaleNormal="100" workbookViewId="0">
      <selection activeCell="B25" sqref="B25"/>
    </sheetView>
  </sheetViews>
  <sheetFormatPr defaultRowHeight="15"/>
  <cols>
    <col min="1" max="1" width="9.85546875" customWidth="1"/>
    <col min="2" max="2" width="80.140625" customWidth="1"/>
    <col min="3" max="3" width="21.28515625" customWidth="1"/>
    <col min="4" max="4" width="104.140625" customWidth="1"/>
    <col min="5" max="5" width="18" customWidth="1"/>
    <col min="6" max="6" width="89.7109375" customWidth="1"/>
    <col min="7" max="7" width="5.5703125" customWidth="1"/>
    <col min="8" max="8" width="106" customWidth="1"/>
    <col min="9" max="15" width="74" customWidth="1"/>
  </cols>
  <sheetData>
    <row r="1" spans="1:2">
      <c r="A1" s="4" t="s">
        <v>0</v>
      </c>
      <c r="B1" s="6"/>
    </row>
    <row r="2" spans="1:2">
      <c r="B2" s="5" t="s">
        <v>10</v>
      </c>
    </row>
    <row r="3" spans="1:2">
      <c r="B3" t="s">
        <v>11</v>
      </c>
    </row>
    <row r="4" spans="1:2">
      <c r="B4" s="2">
        <v>2018</v>
      </c>
    </row>
    <row r="5" spans="1:2">
      <c r="B5" t="s">
        <v>12</v>
      </c>
    </row>
    <row r="6" spans="1:2">
      <c r="B6" s="11" t="s">
        <v>13</v>
      </c>
    </row>
    <row r="7" spans="1:2">
      <c r="B7" t="s">
        <v>22</v>
      </c>
    </row>
    <row r="8" spans="1:2">
      <c r="B8" s="5" t="s">
        <v>21</v>
      </c>
    </row>
    <row r="9" spans="1:2">
      <c r="B9" s="3">
        <v>2017</v>
      </c>
    </row>
    <row r="10" spans="1:2">
      <c r="B10" t="s">
        <v>14</v>
      </c>
    </row>
    <row r="11" spans="1:2">
      <c r="B11" s="1" t="s">
        <v>15</v>
      </c>
    </row>
    <row r="12" spans="1:2">
      <c r="B12" t="s">
        <v>16</v>
      </c>
    </row>
    <row r="13" spans="1:2">
      <c r="B13" s="5" t="s">
        <v>20</v>
      </c>
    </row>
    <row r="14" spans="1:2">
      <c r="B14" s="3">
        <v>2011</v>
      </c>
    </row>
    <row r="15" spans="1:2">
      <c r="B15" s="1" t="s">
        <v>17</v>
      </c>
    </row>
    <row r="16" spans="1:2">
      <c r="B16" t="s">
        <v>18</v>
      </c>
    </row>
    <row r="17" spans="1:2" ht="30">
      <c r="B17" s="13" t="s">
        <v>24</v>
      </c>
    </row>
    <row r="18" spans="1:2">
      <c r="B18" t="s">
        <v>25</v>
      </c>
    </row>
    <row r="19" spans="1:2">
      <c r="B19" s="2">
        <v>2012</v>
      </c>
    </row>
    <row r="20" spans="1:2">
      <c r="B20" s="11" t="s">
        <v>26</v>
      </c>
    </row>
    <row r="21" spans="1:2">
      <c r="B21" t="s">
        <v>22</v>
      </c>
    </row>
    <row r="24" spans="1:2" ht="75">
      <c r="A24" s="3" t="s">
        <v>19</v>
      </c>
      <c r="B24" s="12" t="s">
        <v>105</v>
      </c>
    </row>
    <row r="25" spans="1:2" ht="90">
      <c r="B25" s="12" t="s">
        <v>103</v>
      </c>
    </row>
    <row r="26" spans="1:2" ht="60">
      <c r="B26" s="12" t="s">
        <v>104</v>
      </c>
    </row>
    <row r="98" spans="1:8" s="7" customFormat="1">
      <c r="A98"/>
      <c r="B98"/>
      <c r="C98"/>
      <c r="D98"/>
      <c r="E98"/>
      <c r="F98"/>
      <c r="G98"/>
      <c r="H98"/>
    </row>
  </sheetData>
  <phoneticPr fontId="12" type="noConversion"/>
  <hyperlinks>
    <hyperlink ref="B6" r:id="rId1" xr:uid="{1375D7CC-A9FB-43F1-974A-DFF474E94421}"/>
    <hyperlink ref="B11" r:id="rId2" xr:uid="{63A9CB6C-1ABA-4DA4-917A-A4089411DE56}"/>
    <hyperlink ref="B15" r:id="rId3" xr:uid="{350EA695-4214-471C-9200-27F19D927D3D}"/>
    <hyperlink ref="B20" r:id="rId4" xr:uid="{A55EBA12-F1C8-46E4-A1EA-84B2373D9ABD}"/>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9E0A-DED7-4839-ACC1-9A4A4D7C3CE4}">
  <dimension ref="A75:G85"/>
  <sheetViews>
    <sheetView topLeftCell="A49" workbookViewId="0">
      <selection activeCell="E85" sqref="E85"/>
    </sheetView>
  </sheetViews>
  <sheetFormatPr defaultRowHeight="15"/>
  <cols>
    <col min="3" max="3" width="16.5703125" customWidth="1"/>
    <col min="4" max="4" width="19.85546875" customWidth="1"/>
    <col min="6" max="6" width="18.42578125" customWidth="1"/>
    <col min="7" max="7" width="20.28515625" customWidth="1"/>
  </cols>
  <sheetData>
    <row r="75" spans="2:7">
      <c r="B75" t="s">
        <v>100</v>
      </c>
      <c r="D75" t="s">
        <v>101</v>
      </c>
      <c r="E75" t="s">
        <v>23</v>
      </c>
      <c r="F75" t="s">
        <v>102</v>
      </c>
      <c r="G75" t="s">
        <v>106</v>
      </c>
    </row>
    <row r="76" spans="2:7">
      <c r="D76">
        <v>2300</v>
      </c>
      <c r="E76">
        <v>2490</v>
      </c>
      <c r="F76">
        <v>1710</v>
      </c>
      <c r="G76">
        <v>31</v>
      </c>
    </row>
    <row r="77" spans="2:7">
      <c r="C77" t="s">
        <v>119</v>
      </c>
      <c r="D77">
        <f>D76*10^9</f>
        <v>2300000000000</v>
      </c>
      <c r="E77">
        <f t="shared" ref="E77:G77" si="0">E76*10^9</f>
        <v>2490000000000</v>
      </c>
      <c r="F77">
        <f t="shared" si="0"/>
        <v>1710000000000</v>
      </c>
      <c r="G77">
        <f t="shared" si="0"/>
        <v>31000000000</v>
      </c>
    </row>
    <row r="78" spans="2:7">
      <c r="C78" t="s">
        <v>108</v>
      </c>
      <c r="D78">
        <f>(D76+E76+F76+G76)*10^9</f>
        <v>6531000000000</v>
      </c>
    </row>
    <row r="80" spans="2:7">
      <c r="C80" t="s">
        <v>113</v>
      </c>
      <c r="D80" s="28">
        <f>'EDGAR data'!AW22/'EDGAR data'!C73</f>
        <v>4.7011114944365641E-2</v>
      </c>
    </row>
    <row r="81" spans="1:5">
      <c r="C81" t="s">
        <v>116</v>
      </c>
      <c r="D81" s="28">
        <f>'EDGAR data'!AW45/'EDGAR data'!C73</f>
        <v>8.3430934430058779E-3</v>
      </c>
    </row>
    <row r="82" spans="1:5">
      <c r="C82" t="s">
        <v>117</v>
      </c>
      <c r="D82" s="28">
        <f>1-D80-D81</f>
        <v>0.94464579161262852</v>
      </c>
    </row>
    <row r="85" spans="1:5">
      <c r="A85" t="s">
        <v>118</v>
      </c>
      <c r="E85" s="28">
        <v>1.0254314486434324E-2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E22AB-18F7-4D4B-A52A-4C768AD1E3DA}">
  <dimension ref="A1:AX76"/>
  <sheetViews>
    <sheetView topLeftCell="A40" workbookViewId="0">
      <selection activeCell="C73" sqref="C73"/>
    </sheetView>
  </sheetViews>
  <sheetFormatPr defaultRowHeight="15"/>
  <cols>
    <col min="1" max="1" width="13.28515625" customWidth="1"/>
    <col min="6" max="6" width="42.7109375" customWidth="1"/>
    <col min="50" max="50" width="50.5703125" customWidth="1"/>
  </cols>
  <sheetData>
    <row r="1" spans="1:49">
      <c r="A1" s="14" t="s">
        <v>57</v>
      </c>
      <c r="B1" s="14" t="s">
        <v>58</v>
      </c>
      <c r="C1" s="14"/>
      <c r="D1" s="14"/>
      <c r="E1" s="14"/>
      <c r="F1" s="14"/>
    </row>
    <row r="2" spans="1:49">
      <c r="A2" s="14" t="s">
        <v>59</v>
      </c>
      <c r="B2" s="16" t="s">
        <v>60</v>
      </c>
      <c r="C2" s="14"/>
      <c r="D2" s="14"/>
      <c r="E2" s="14"/>
      <c r="F2" s="14"/>
    </row>
    <row r="3" spans="1:49">
      <c r="A3" s="14" t="s">
        <v>61</v>
      </c>
      <c r="B3" s="14">
        <v>1970</v>
      </c>
      <c r="C3" s="14"/>
      <c r="D3" s="14"/>
      <c r="E3" s="14"/>
      <c r="F3" s="14"/>
    </row>
    <row r="4" spans="1:49">
      <c r="A4" s="14" t="s">
        <v>62</v>
      </c>
      <c r="B4" s="14">
        <v>2012</v>
      </c>
      <c r="C4" s="14"/>
      <c r="D4" s="14"/>
      <c r="E4" s="14"/>
      <c r="F4" s="14"/>
    </row>
    <row r="5" spans="1:49">
      <c r="A5" s="14" t="s">
        <v>63</v>
      </c>
      <c r="B5" s="14" t="s">
        <v>64</v>
      </c>
      <c r="C5" s="14"/>
      <c r="D5" s="14"/>
      <c r="E5" s="14"/>
      <c r="F5" s="14"/>
    </row>
    <row r="6" spans="1:49">
      <c r="A6" s="17" t="s">
        <v>65</v>
      </c>
      <c r="B6" s="14"/>
      <c r="C6" s="14"/>
      <c r="D6" s="14"/>
      <c r="E6" s="14"/>
      <c r="F6" s="14"/>
    </row>
    <row r="7" spans="1:49" s="14" customFormat="1">
      <c r="A7" s="18" t="s">
        <v>66</v>
      </c>
      <c r="B7" s="18" t="s">
        <v>67</v>
      </c>
      <c r="C7" s="18" t="s">
        <v>68</v>
      </c>
      <c r="D7" s="18" t="s">
        <v>69</v>
      </c>
      <c r="E7" s="18" t="s">
        <v>70</v>
      </c>
      <c r="F7" s="18" t="s">
        <v>71</v>
      </c>
      <c r="G7" s="18">
        <v>1970</v>
      </c>
      <c r="H7" s="18">
        <v>1971</v>
      </c>
      <c r="I7" s="18">
        <v>1972</v>
      </c>
      <c r="J7" s="18">
        <v>1973</v>
      </c>
      <c r="K7" s="18">
        <v>1974</v>
      </c>
      <c r="L7" s="18">
        <v>1975</v>
      </c>
      <c r="M7" s="18">
        <v>1976</v>
      </c>
      <c r="N7" s="18">
        <v>1977</v>
      </c>
      <c r="O7" s="18">
        <v>1978</v>
      </c>
      <c r="P7" s="18">
        <v>1979</v>
      </c>
      <c r="Q7" s="18">
        <v>1980</v>
      </c>
      <c r="R7" s="18">
        <v>1981</v>
      </c>
      <c r="S7" s="18">
        <v>1982</v>
      </c>
      <c r="T7" s="18">
        <v>1983</v>
      </c>
      <c r="U7" s="18">
        <v>1984</v>
      </c>
      <c r="V7" s="18">
        <v>1985</v>
      </c>
      <c r="W7" s="18">
        <v>1986</v>
      </c>
      <c r="X7" s="18">
        <v>1987</v>
      </c>
      <c r="Y7" s="18">
        <v>1988</v>
      </c>
      <c r="Z7" s="18">
        <v>1989</v>
      </c>
      <c r="AA7" s="18">
        <v>1990</v>
      </c>
      <c r="AB7" s="18">
        <v>1991</v>
      </c>
      <c r="AC7" s="18">
        <v>1992</v>
      </c>
      <c r="AD7" s="18">
        <v>1993</v>
      </c>
      <c r="AE7" s="18">
        <v>1994</v>
      </c>
      <c r="AF7" s="18">
        <v>1995</v>
      </c>
      <c r="AG7" s="18">
        <v>1996</v>
      </c>
      <c r="AH7" s="18">
        <v>1997</v>
      </c>
      <c r="AI7" s="18">
        <v>1998</v>
      </c>
      <c r="AJ7" s="18">
        <v>1999</v>
      </c>
      <c r="AK7" s="18">
        <v>2000</v>
      </c>
      <c r="AL7" s="18">
        <v>2001</v>
      </c>
      <c r="AM7" s="18">
        <v>2002</v>
      </c>
      <c r="AN7" s="18">
        <v>2003</v>
      </c>
      <c r="AO7" s="18">
        <v>2004</v>
      </c>
      <c r="AP7" s="18">
        <v>2005</v>
      </c>
      <c r="AQ7" s="18">
        <v>2006</v>
      </c>
      <c r="AR7" s="18">
        <v>2007</v>
      </c>
      <c r="AS7" s="18">
        <v>2008</v>
      </c>
      <c r="AT7" s="18">
        <v>2009</v>
      </c>
      <c r="AU7" s="18">
        <v>2010</v>
      </c>
      <c r="AV7" s="18">
        <v>2011</v>
      </c>
      <c r="AW7" s="18">
        <v>2012</v>
      </c>
    </row>
    <row r="8" spans="1:49">
      <c r="A8" s="14" t="s">
        <v>27</v>
      </c>
      <c r="B8" s="14" t="s">
        <v>28</v>
      </c>
      <c r="C8" s="14" t="s">
        <v>29</v>
      </c>
      <c r="D8" s="15" t="s">
        <v>30</v>
      </c>
      <c r="E8" s="15" t="s">
        <v>31</v>
      </c>
      <c r="F8" s="15" t="s">
        <v>32</v>
      </c>
      <c r="G8" s="15">
        <v>4.5705900000000001E-2</v>
      </c>
      <c r="H8" s="15">
        <v>4.5705900000000001E-2</v>
      </c>
      <c r="I8" s="15">
        <v>4.9886700000000006E-2</v>
      </c>
      <c r="J8" s="15">
        <v>5.48791E-2</v>
      </c>
      <c r="K8" s="15">
        <v>5.2459499999999999E-2</v>
      </c>
      <c r="L8" s="15">
        <v>5.7226300000000001E-2</v>
      </c>
      <c r="M8" s="15">
        <v>6.3908300000000001E-2</v>
      </c>
      <c r="N8" s="15">
        <v>7.2237900000000008E-2</v>
      </c>
      <c r="O8" s="15">
        <v>7.9249100000000003E-2</v>
      </c>
      <c r="P8" s="15">
        <v>8.3718700000000007E-2</v>
      </c>
      <c r="Q8" s="15">
        <v>9.3302700000000002E-2</v>
      </c>
      <c r="R8" s="15">
        <v>0.10063570000000001</v>
      </c>
      <c r="S8" s="15">
        <v>9.6646899999999994E-2</v>
      </c>
      <c r="T8" s="15">
        <v>0.1101057</v>
      </c>
      <c r="U8" s="15">
        <v>0.1159181</v>
      </c>
      <c r="V8" s="15">
        <v>0.12617820000000002</v>
      </c>
      <c r="W8" s="15">
        <v>0.13621860000000002</v>
      </c>
      <c r="X8" s="15">
        <v>0.1494308</v>
      </c>
      <c r="Y8" s="15">
        <v>0.1608918</v>
      </c>
      <c r="Z8" s="15">
        <v>0.17260300000000001</v>
      </c>
      <c r="AA8" s="15">
        <v>0.1819201</v>
      </c>
      <c r="AB8" s="15">
        <v>0.2044175</v>
      </c>
      <c r="AC8" s="15">
        <v>0.2203418</v>
      </c>
      <c r="AD8" s="15">
        <v>0.23780479999999998</v>
      </c>
      <c r="AE8" s="15">
        <v>0.1751414</v>
      </c>
      <c r="AF8" s="15">
        <v>0.18593510000000002</v>
      </c>
      <c r="AG8" s="15">
        <v>0.42893930000000002</v>
      </c>
      <c r="AH8" s="15">
        <v>0.55164290000000005</v>
      </c>
      <c r="AI8" s="15">
        <v>0.54448470000000004</v>
      </c>
      <c r="AJ8" s="15">
        <v>0.56632139999999997</v>
      </c>
      <c r="AK8" s="15">
        <v>0.53597989999999995</v>
      </c>
      <c r="AL8" s="15">
        <v>0.54727330000000007</v>
      </c>
      <c r="AM8" s="15">
        <v>0.54043479999999999</v>
      </c>
      <c r="AN8" s="15">
        <v>0.44004520000000003</v>
      </c>
      <c r="AO8" s="15">
        <v>0.53762750000000004</v>
      </c>
      <c r="AP8" s="15">
        <v>0.54752190000000001</v>
      </c>
      <c r="AQ8" s="15">
        <v>0.56596489999999999</v>
      </c>
      <c r="AR8" s="15">
        <v>0.52822230000000003</v>
      </c>
      <c r="AS8" s="15">
        <v>0.56612380000000007</v>
      </c>
      <c r="AT8" s="15">
        <v>0.5491492</v>
      </c>
      <c r="AU8" s="15">
        <v>0.628332</v>
      </c>
      <c r="AV8" s="15">
        <v>0.55053639999999993</v>
      </c>
      <c r="AW8" s="15">
        <v>0.55053639999999993</v>
      </c>
    </row>
    <row r="9" spans="1:49">
      <c r="A9" s="14" t="s">
        <v>27</v>
      </c>
      <c r="B9" s="14" t="s">
        <v>28</v>
      </c>
      <c r="C9" s="14" t="s">
        <v>29</v>
      </c>
      <c r="D9" s="15" t="s">
        <v>30</v>
      </c>
      <c r="E9" s="15" t="s">
        <v>33</v>
      </c>
      <c r="F9" s="15" t="s">
        <v>34</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v>4.6999999999999997E-5</v>
      </c>
      <c r="AM9" s="15"/>
      <c r="AN9" s="15"/>
      <c r="AO9" s="15"/>
      <c r="AP9" s="15"/>
      <c r="AQ9" s="15"/>
      <c r="AR9" s="15"/>
      <c r="AS9" s="15"/>
      <c r="AT9" s="15"/>
      <c r="AU9" s="15"/>
      <c r="AV9" s="15"/>
      <c r="AW9" s="15"/>
    </row>
    <row r="10" spans="1:49">
      <c r="A10" s="14" t="s">
        <v>27</v>
      </c>
      <c r="B10" s="14" t="s">
        <v>28</v>
      </c>
      <c r="C10" s="14" t="s">
        <v>29</v>
      </c>
      <c r="D10" s="15" t="s">
        <v>30</v>
      </c>
      <c r="E10" s="15" t="s">
        <v>35</v>
      </c>
      <c r="F10" s="15" t="s">
        <v>36</v>
      </c>
      <c r="G10" s="15">
        <v>0.101828</v>
      </c>
      <c r="H10" s="15">
        <v>0.101828</v>
      </c>
      <c r="I10" s="15">
        <v>9.5898999999999998E-2</v>
      </c>
      <c r="J10" s="15">
        <v>8.1366999999999995E-2</v>
      </c>
      <c r="K10" s="15">
        <v>0.13707199999999997</v>
      </c>
      <c r="L10" s="15">
        <v>0.11498</v>
      </c>
      <c r="M10" s="15">
        <v>0.14702500000000002</v>
      </c>
      <c r="N10" s="15">
        <v>0.17663599999999999</v>
      </c>
      <c r="O10" s="15">
        <v>0.17710299999999998</v>
      </c>
      <c r="P10" s="15">
        <v>9.5251999999999989E-2</v>
      </c>
      <c r="Q10" s="15">
        <v>8.430600000000002E-2</v>
      </c>
      <c r="R10" s="15">
        <v>0.10135599999999999</v>
      </c>
      <c r="S10" s="15">
        <v>0.11201000000000001</v>
      </c>
      <c r="T10" s="15">
        <v>0.11271200000000001</v>
      </c>
      <c r="U10" s="15">
        <v>0.12815300000000002</v>
      </c>
      <c r="V10" s="15">
        <v>0.10981099999999999</v>
      </c>
      <c r="W10" s="15">
        <v>0.12279499999999999</v>
      </c>
      <c r="X10" s="15">
        <v>0.13205499999999998</v>
      </c>
      <c r="Y10" s="15">
        <v>0.159141</v>
      </c>
      <c r="Z10" s="15">
        <v>0.15526999999999999</v>
      </c>
      <c r="AA10" s="15">
        <v>0.11652599999999999</v>
      </c>
      <c r="AB10" s="15">
        <v>8.5121000000000002E-2</v>
      </c>
      <c r="AC10" s="15">
        <v>0.145422</v>
      </c>
      <c r="AD10" s="15">
        <v>0.11720999999999999</v>
      </c>
      <c r="AE10" s="15">
        <v>0.13072800000000001</v>
      </c>
      <c r="AF10" s="15">
        <v>0.11589899999999999</v>
      </c>
      <c r="AG10" s="15">
        <v>0.10482599999999999</v>
      </c>
      <c r="AH10" s="15">
        <v>0.10338699999999999</v>
      </c>
      <c r="AI10" s="15">
        <v>0.17651800000000001</v>
      </c>
      <c r="AJ10" s="15">
        <v>0.23464399999999999</v>
      </c>
      <c r="AK10" s="15">
        <v>0.17045399999999999</v>
      </c>
      <c r="AL10" s="15">
        <v>0.339173</v>
      </c>
      <c r="AM10" s="15">
        <v>0.28757199999999999</v>
      </c>
      <c r="AN10" s="15">
        <v>0.21915299999999999</v>
      </c>
      <c r="AO10" s="15">
        <v>0.39861199999999997</v>
      </c>
      <c r="AP10" s="15">
        <v>0.29503299999999999</v>
      </c>
      <c r="AQ10" s="15">
        <v>0.46770599999999996</v>
      </c>
      <c r="AR10" s="15">
        <v>0.51045499999999988</v>
      </c>
      <c r="AS10" s="15">
        <v>0.52118799999999998</v>
      </c>
      <c r="AT10" s="15">
        <v>0.63919700000000002</v>
      </c>
      <c r="AU10" s="15">
        <v>0.46758999999999995</v>
      </c>
      <c r="AV10" s="15">
        <v>0.62818300000000005</v>
      </c>
      <c r="AW10" s="15">
        <v>0.64295599999999997</v>
      </c>
    </row>
    <row r="11" spans="1:49">
      <c r="A11" s="14" t="s">
        <v>27</v>
      </c>
      <c r="B11" s="14" t="s">
        <v>28</v>
      </c>
      <c r="C11" s="14" t="s">
        <v>29</v>
      </c>
      <c r="D11" s="15" t="s">
        <v>30</v>
      </c>
      <c r="E11" s="15" t="s">
        <v>37</v>
      </c>
      <c r="F11" s="15" t="s">
        <v>38</v>
      </c>
      <c r="G11" s="15">
        <v>0.19193638000000002</v>
      </c>
      <c r="H11" s="15">
        <v>0.19193729759999997</v>
      </c>
      <c r="I11" s="15">
        <v>0.19318780380000003</v>
      </c>
      <c r="J11" s="15">
        <v>0.21643242289999998</v>
      </c>
      <c r="K11" s="15">
        <v>0.19911263690000003</v>
      </c>
      <c r="L11" s="15">
        <v>0.196133747</v>
      </c>
      <c r="M11" s="15">
        <v>0.207657915</v>
      </c>
      <c r="N11" s="15">
        <v>0.23413466099999997</v>
      </c>
      <c r="O11" s="15">
        <v>0.27508658700000005</v>
      </c>
      <c r="P11" s="15">
        <v>0.390022058</v>
      </c>
      <c r="Q11" s="15">
        <v>0.38535900099999998</v>
      </c>
      <c r="R11" s="15">
        <v>0.47122032999999997</v>
      </c>
      <c r="S11" s="15">
        <v>0.49603189000000003</v>
      </c>
      <c r="T11" s="15">
        <v>0.46583516999999997</v>
      </c>
      <c r="U11" s="15">
        <v>0.44390383999999999</v>
      </c>
      <c r="V11" s="15">
        <v>0.42121129999999996</v>
      </c>
      <c r="W11" s="15">
        <v>0.46681458000000003</v>
      </c>
      <c r="X11" s="15">
        <v>0.46573207999999994</v>
      </c>
      <c r="Y11" s="15">
        <v>0.55078885</v>
      </c>
      <c r="Z11" s="15">
        <v>0.56395428000000003</v>
      </c>
      <c r="AA11" s="15">
        <v>0.58759756000000007</v>
      </c>
      <c r="AB11" s="15">
        <v>0.68296953000000005</v>
      </c>
      <c r="AC11" s="15">
        <v>0.75312283999999996</v>
      </c>
      <c r="AD11" s="15">
        <v>0.83006944000000005</v>
      </c>
      <c r="AE11" s="15">
        <v>0.88836079999999995</v>
      </c>
      <c r="AF11" s="15">
        <v>0.81470547800000004</v>
      </c>
      <c r="AG11" s="15">
        <v>0.76448771000000004</v>
      </c>
      <c r="AH11" s="15">
        <v>0.71348928899999997</v>
      </c>
      <c r="AI11" s="15">
        <v>0.90991392199999988</v>
      </c>
      <c r="AJ11" s="15">
        <v>1.0403097300000002</v>
      </c>
      <c r="AK11" s="15">
        <v>0.80374456000000005</v>
      </c>
      <c r="AL11" s="15">
        <v>0.69271590799999994</v>
      </c>
      <c r="AM11" s="15">
        <v>0.52531106799999994</v>
      </c>
      <c r="AN11" s="15">
        <v>0.46870515900000009</v>
      </c>
      <c r="AO11" s="15">
        <v>0.32929970129999997</v>
      </c>
      <c r="AP11" s="15">
        <v>0.29858230099999988</v>
      </c>
      <c r="AQ11" s="15">
        <v>0.25732980988999993</v>
      </c>
      <c r="AR11" s="15">
        <v>0.25269227849999998</v>
      </c>
      <c r="AS11" s="15">
        <v>0.24202745029999997</v>
      </c>
      <c r="AT11" s="15">
        <v>0.30035103589999995</v>
      </c>
      <c r="AU11" s="15">
        <v>0.28044191370000005</v>
      </c>
      <c r="AV11" s="15">
        <v>0.27922013879999996</v>
      </c>
      <c r="AW11" s="15">
        <v>0.28056738619999999</v>
      </c>
    </row>
    <row r="12" spans="1:49">
      <c r="A12" s="14" t="s">
        <v>27</v>
      </c>
      <c r="B12" s="14" t="s">
        <v>28</v>
      </c>
      <c r="C12" s="14" t="s">
        <v>29</v>
      </c>
      <c r="D12" s="15" t="s">
        <v>30</v>
      </c>
      <c r="E12" s="15" t="s">
        <v>39</v>
      </c>
      <c r="F12" s="15" t="s">
        <v>40</v>
      </c>
      <c r="G12" s="15">
        <v>4.3344000000000001E-2</v>
      </c>
      <c r="H12" s="15">
        <v>4.3344000000000001E-2</v>
      </c>
      <c r="I12" s="15">
        <v>5.9408999999999997E-2</v>
      </c>
      <c r="J12" s="15">
        <v>6.3650999999999999E-2</v>
      </c>
      <c r="K12" s="15">
        <v>5.4257E-2</v>
      </c>
      <c r="L12" s="15">
        <v>6.0011000000000002E-2</v>
      </c>
      <c r="M12" s="15">
        <v>6.6073000000000007E-2</v>
      </c>
      <c r="N12" s="15">
        <v>6.4259999999999998E-2</v>
      </c>
      <c r="O12" s="15">
        <v>7.1833999999999995E-2</v>
      </c>
      <c r="P12" s="15"/>
      <c r="Q12" s="15"/>
      <c r="R12" s="15"/>
      <c r="S12" s="15"/>
      <c r="T12" s="15"/>
      <c r="U12" s="15"/>
      <c r="V12" s="15"/>
      <c r="W12" s="15"/>
      <c r="X12" s="15"/>
      <c r="Y12" s="15"/>
      <c r="Z12" s="15"/>
      <c r="AA12" s="15">
        <v>6.6500000000000001E-4</v>
      </c>
      <c r="AB12" s="15"/>
      <c r="AC12" s="15">
        <v>3.2899999999999997E-4</v>
      </c>
      <c r="AD12" s="15"/>
      <c r="AE12" s="15"/>
      <c r="AF12" s="15"/>
      <c r="AG12" s="15"/>
      <c r="AH12" s="15"/>
      <c r="AI12" s="15"/>
      <c r="AJ12" s="15"/>
      <c r="AK12" s="15"/>
      <c r="AL12" s="15"/>
      <c r="AM12" s="15"/>
      <c r="AN12" s="15"/>
      <c r="AO12" s="15"/>
      <c r="AP12" s="15"/>
      <c r="AQ12" s="15"/>
      <c r="AR12" s="15"/>
      <c r="AS12" s="15"/>
      <c r="AT12" s="15"/>
      <c r="AU12" s="15"/>
      <c r="AV12" s="15"/>
      <c r="AW12" s="15"/>
    </row>
    <row r="13" spans="1:49">
      <c r="A13" s="14" t="s">
        <v>27</v>
      </c>
      <c r="B13" s="14" t="s">
        <v>28</v>
      </c>
      <c r="C13" s="14" t="s">
        <v>29</v>
      </c>
      <c r="D13" s="15" t="s">
        <v>30</v>
      </c>
      <c r="E13" s="15" t="s">
        <v>41</v>
      </c>
      <c r="F13" s="15" t="s">
        <v>42</v>
      </c>
      <c r="G13" s="15">
        <v>0.70938500000000004</v>
      </c>
      <c r="H13" s="15">
        <v>0.70938500000000004</v>
      </c>
      <c r="I13" s="15">
        <v>0.66298499999999994</v>
      </c>
      <c r="J13" s="15">
        <v>0.64911499999999989</v>
      </c>
      <c r="K13" s="15">
        <v>0.67439000000000004</v>
      </c>
      <c r="L13" s="15">
        <v>0.607545</v>
      </c>
      <c r="M13" s="15">
        <v>0.67275499999999999</v>
      </c>
      <c r="N13" s="15">
        <v>0.71101999999999999</v>
      </c>
      <c r="O13" s="15">
        <v>0.73851999999999995</v>
      </c>
      <c r="P13" s="15">
        <v>0.71830999999999989</v>
      </c>
      <c r="Q13" s="15">
        <v>0.74395000000000011</v>
      </c>
      <c r="R13" s="15">
        <v>0.70847000000000004</v>
      </c>
      <c r="S13" s="15">
        <v>0.77549999999999997</v>
      </c>
      <c r="T13" s="15">
        <v>0.74695</v>
      </c>
      <c r="U13" s="15">
        <v>0.73936000000000002</v>
      </c>
      <c r="V13" s="15">
        <v>0.74712000000000001</v>
      </c>
      <c r="W13" s="15">
        <v>0.75663000000000002</v>
      </c>
      <c r="X13" s="15">
        <v>0.75506999999999991</v>
      </c>
      <c r="Y13" s="15">
        <v>0.76655499999999999</v>
      </c>
      <c r="Z13" s="15">
        <v>0.78349000000000002</v>
      </c>
      <c r="AA13" s="15">
        <v>0.76898999999999995</v>
      </c>
      <c r="AB13" s="15">
        <v>0.78176499999999993</v>
      </c>
      <c r="AC13" s="15">
        <v>0.78768500000000008</v>
      </c>
      <c r="AD13" s="15">
        <v>0.81320499999999996</v>
      </c>
      <c r="AE13" s="15">
        <v>0.82644999999999991</v>
      </c>
      <c r="AF13" s="15">
        <v>0.84339500000000012</v>
      </c>
      <c r="AG13" s="15">
        <v>0.85030500000000009</v>
      </c>
      <c r="AH13" s="15">
        <v>0.84030499999999997</v>
      </c>
      <c r="AI13" s="15">
        <v>0.83213500000000007</v>
      </c>
      <c r="AJ13" s="15">
        <v>0.85619499999999993</v>
      </c>
      <c r="AK13" s="15">
        <v>0.83654499999999998</v>
      </c>
      <c r="AL13" s="15">
        <v>0.85696000000000017</v>
      </c>
      <c r="AM13" s="15">
        <v>0.89293000000000011</v>
      </c>
      <c r="AN13" s="15">
        <v>0.90810500000000016</v>
      </c>
      <c r="AO13" s="15">
        <v>0.91076999999999997</v>
      </c>
      <c r="AP13" s="15">
        <v>0.90833500000000011</v>
      </c>
      <c r="AQ13" s="15">
        <v>0.90658500000000009</v>
      </c>
      <c r="AR13" s="15">
        <v>0.89781999999999995</v>
      </c>
      <c r="AS13" s="15">
        <v>0.92972500000000002</v>
      </c>
      <c r="AT13" s="15">
        <v>0.92437000000000025</v>
      </c>
      <c r="AU13" s="15">
        <v>0.90499499999999999</v>
      </c>
      <c r="AV13" s="15">
        <v>0.92131000000000018</v>
      </c>
      <c r="AW13" s="15">
        <v>0.92131000000000018</v>
      </c>
    </row>
    <row r="14" spans="1:49">
      <c r="A14" s="14" t="s">
        <v>27</v>
      </c>
      <c r="B14" s="14" t="s">
        <v>28</v>
      </c>
      <c r="C14" s="14" t="s">
        <v>29</v>
      </c>
      <c r="D14" s="15" t="s">
        <v>30</v>
      </c>
      <c r="E14" s="15" t="s">
        <v>43</v>
      </c>
      <c r="F14" s="15" t="s">
        <v>44</v>
      </c>
      <c r="G14" s="15">
        <v>0.18895535000000002</v>
      </c>
      <c r="H14" s="15">
        <v>0.19524856999999998</v>
      </c>
      <c r="I14" s="15">
        <v>0.20844817999999998</v>
      </c>
      <c r="J14" s="15">
        <v>0.22656403</v>
      </c>
      <c r="K14" s="15">
        <v>0.25260752000000003</v>
      </c>
      <c r="L14" s="15">
        <v>0.28113468000000003</v>
      </c>
      <c r="M14" s="15">
        <v>0.31872077999999998</v>
      </c>
      <c r="N14" s="15">
        <v>0.3665233</v>
      </c>
      <c r="O14" s="15">
        <v>0.42396069999999997</v>
      </c>
      <c r="P14" s="15">
        <v>0.48895650000000002</v>
      </c>
      <c r="Q14" s="15">
        <v>0.57328699999999999</v>
      </c>
      <c r="R14" s="15">
        <v>0.6746685</v>
      </c>
      <c r="S14" s="15">
        <v>0.78724930000000004</v>
      </c>
      <c r="T14" s="15">
        <v>0.91263660000000002</v>
      </c>
      <c r="U14" s="15">
        <v>1.0493497000000001</v>
      </c>
      <c r="V14" s="15">
        <v>1.2003457000000002</v>
      </c>
      <c r="W14" s="15">
        <v>1.3630535000000001</v>
      </c>
      <c r="X14" s="15">
        <v>1.5294848000000001</v>
      </c>
      <c r="Y14" s="15">
        <v>1.696278</v>
      </c>
      <c r="Z14" s="15">
        <v>1.856301</v>
      </c>
      <c r="AA14" s="15">
        <v>2.0185618000000001</v>
      </c>
      <c r="AB14" s="15">
        <v>2.1519195</v>
      </c>
      <c r="AC14" s="15">
        <v>2.2825350000000002</v>
      </c>
      <c r="AD14" s="15">
        <v>2.4015880000000003</v>
      </c>
      <c r="AE14" s="15">
        <v>2.5128803</v>
      </c>
      <c r="AF14" s="15">
        <v>2.5932348000000003</v>
      </c>
      <c r="AG14" s="15">
        <v>2.6465889999999996</v>
      </c>
      <c r="AH14" s="15">
        <v>2.6755322000000001</v>
      </c>
      <c r="AI14" s="15">
        <v>2.7029949999999996</v>
      </c>
      <c r="AJ14" s="15">
        <v>2.7119489999999997</v>
      </c>
      <c r="AK14" s="15">
        <v>2.6983921999999998</v>
      </c>
      <c r="AL14" s="15">
        <v>2.6876264999999999</v>
      </c>
      <c r="AM14" s="15">
        <v>2.6627635000000001</v>
      </c>
      <c r="AN14" s="15">
        <v>2.6571452999999998</v>
      </c>
      <c r="AO14" s="15">
        <v>2.6366005000000001</v>
      </c>
      <c r="AP14" s="15">
        <v>2.6125145000000001</v>
      </c>
      <c r="AQ14" s="15">
        <v>2.5848880000000003</v>
      </c>
      <c r="AR14" s="15">
        <v>2.5537337999999998</v>
      </c>
      <c r="AS14" s="15">
        <v>2.5190490000000003</v>
      </c>
      <c r="AT14" s="15">
        <v>2.4808167999999999</v>
      </c>
      <c r="AU14" s="15">
        <v>2.4390486999999998</v>
      </c>
      <c r="AV14" s="15">
        <v>2.3937524999999997</v>
      </c>
      <c r="AW14" s="15">
        <v>2.3449175000000002</v>
      </c>
    </row>
    <row r="15" spans="1:49">
      <c r="A15" s="14" t="s">
        <v>27</v>
      </c>
      <c r="B15" s="14" t="s">
        <v>28</v>
      </c>
      <c r="C15" s="14" t="s">
        <v>29</v>
      </c>
      <c r="D15" s="15" t="s">
        <v>30</v>
      </c>
      <c r="E15" s="15" t="s">
        <v>45</v>
      </c>
      <c r="F15" s="15" t="s">
        <v>46</v>
      </c>
      <c r="G15" s="15">
        <v>1.2631800000000002</v>
      </c>
      <c r="H15" s="15">
        <v>1.359561</v>
      </c>
      <c r="I15" s="15">
        <v>1.337021</v>
      </c>
      <c r="J15" s="15">
        <v>1.2043109999999999</v>
      </c>
      <c r="K15" s="15">
        <v>1.1872399999999999</v>
      </c>
      <c r="L15" s="15">
        <v>1.1367860000000003</v>
      </c>
      <c r="M15" s="15">
        <v>1.2442710000000001</v>
      </c>
      <c r="N15" s="15">
        <v>1.235846</v>
      </c>
      <c r="O15" s="15">
        <v>1.2404792</v>
      </c>
      <c r="P15" s="15">
        <v>1.2993914</v>
      </c>
      <c r="Q15" s="15">
        <v>0.94071000000000005</v>
      </c>
      <c r="R15" s="15">
        <v>0.87833879999999998</v>
      </c>
      <c r="S15" s="15">
        <v>0.76285069999999999</v>
      </c>
      <c r="T15" s="15">
        <v>0.73538490000000012</v>
      </c>
      <c r="U15" s="15">
        <v>0.71137589999999995</v>
      </c>
      <c r="V15" s="15">
        <v>0.69005759999999994</v>
      </c>
      <c r="W15" s="15">
        <v>0.55263010000000001</v>
      </c>
      <c r="X15" s="15">
        <v>0.48371750000000002</v>
      </c>
      <c r="Y15" s="15">
        <v>0.45345749999999996</v>
      </c>
      <c r="Z15" s="15">
        <v>0.46739829999999993</v>
      </c>
      <c r="AA15" s="15">
        <v>0.42365159999999996</v>
      </c>
      <c r="AB15" s="15">
        <v>0.35666699999999996</v>
      </c>
      <c r="AC15" s="15">
        <v>0.31096100000000004</v>
      </c>
      <c r="AD15" s="15">
        <v>0.26732870000000003</v>
      </c>
      <c r="AE15" s="15">
        <v>0.26993953000000004</v>
      </c>
      <c r="AF15" s="15">
        <v>0.24227527000000004</v>
      </c>
      <c r="AG15" s="15">
        <v>0.25862766999999998</v>
      </c>
      <c r="AH15" s="15">
        <v>0.29210613999999996</v>
      </c>
      <c r="AI15" s="15">
        <v>0.31017499999999998</v>
      </c>
      <c r="AJ15" s="15">
        <v>0.34756667999999996</v>
      </c>
      <c r="AK15" s="15">
        <v>0.3628787</v>
      </c>
      <c r="AL15" s="15">
        <v>0.37292787999999993</v>
      </c>
      <c r="AM15" s="15">
        <v>0.35806399999999999</v>
      </c>
      <c r="AN15" s="15">
        <v>0.33414185999999996</v>
      </c>
      <c r="AO15" s="15">
        <v>0.32962164999999999</v>
      </c>
      <c r="AP15" s="15">
        <v>0.32765564000000003</v>
      </c>
      <c r="AQ15" s="15">
        <v>0.33513172999999996</v>
      </c>
      <c r="AR15" s="15">
        <v>0.29218322000000002</v>
      </c>
      <c r="AS15" s="15">
        <v>0.28989827200000001</v>
      </c>
      <c r="AT15" s="15">
        <v>0.30349792800000003</v>
      </c>
      <c r="AU15" s="15">
        <v>0.31884267599999999</v>
      </c>
      <c r="AV15" s="15">
        <v>0.32195389200000007</v>
      </c>
      <c r="AW15" s="15">
        <v>0.32480389200000004</v>
      </c>
    </row>
    <row r="16" spans="1:49">
      <c r="A16" s="14" t="s">
        <v>27</v>
      </c>
      <c r="B16" s="14" t="s">
        <v>28</v>
      </c>
      <c r="C16" s="14" t="s">
        <v>29</v>
      </c>
      <c r="D16" s="15" t="s">
        <v>30</v>
      </c>
      <c r="E16" s="15" t="s">
        <v>47</v>
      </c>
      <c r="F16" s="15" t="s">
        <v>48</v>
      </c>
      <c r="G16" s="15">
        <v>0.91468398999999989</v>
      </c>
      <c r="H16" s="15">
        <v>1.1482740300000003</v>
      </c>
      <c r="I16" s="15">
        <v>1.1769451399999997</v>
      </c>
      <c r="J16" s="15">
        <v>0.84029965999999989</v>
      </c>
      <c r="K16" s="15">
        <v>0.74785703999999997</v>
      </c>
      <c r="L16" s="15">
        <v>0.84405377000000004</v>
      </c>
      <c r="M16" s="15">
        <v>0.95007269999999999</v>
      </c>
      <c r="N16" s="15">
        <v>1.0065588999999999</v>
      </c>
      <c r="O16" s="15">
        <v>1.07005488</v>
      </c>
      <c r="P16" s="15">
        <v>1.15594928</v>
      </c>
      <c r="Q16" s="15">
        <v>1.2045999900000002</v>
      </c>
      <c r="R16" s="15">
        <v>1.02991878</v>
      </c>
      <c r="S16" s="15">
        <v>0.99796210000000007</v>
      </c>
      <c r="T16" s="15">
        <v>1.11406169</v>
      </c>
      <c r="U16" s="15">
        <v>1.0974305000000002</v>
      </c>
      <c r="V16" s="15">
        <v>1.0786239099999999</v>
      </c>
      <c r="W16" s="15">
        <v>0.81976068999999996</v>
      </c>
      <c r="X16" s="15">
        <v>0.79473059999999995</v>
      </c>
      <c r="Y16" s="15">
        <v>0.79592035000000005</v>
      </c>
      <c r="Z16" s="15">
        <v>0.7746940000000001</v>
      </c>
      <c r="AA16" s="15">
        <v>0.67921761999999997</v>
      </c>
      <c r="AB16" s="15">
        <v>0.53685715000000001</v>
      </c>
      <c r="AC16" s="15">
        <v>0.412680094</v>
      </c>
      <c r="AD16" s="15">
        <v>0.25568020099999994</v>
      </c>
      <c r="AE16" s="15">
        <v>0.24041125600000002</v>
      </c>
      <c r="AF16" s="15">
        <v>0.25794059899999999</v>
      </c>
      <c r="AG16" s="15">
        <v>0.25875050000000005</v>
      </c>
      <c r="AH16" s="15">
        <v>0.34754849999999998</v>
      </c>
      <c r="AI16" s="15">
        <v>0.37562850000000003</v>
      </c>
      <c r="AJ16" s="15">
        <v>0.43664450000000005</v>
      </c>
      <c r="AK16" s="15">
        <v>0.46670850000000003</v>
      </c>
      <c r="AL16" s="15">
        <v>0.48644850000000006</v>
      </c>
      <c r="AM16" s="15">
        <v>0.45630850000000001</v>
      </c>
      <c r="AN16" s="15">
        <v>0.40605049999999998</v>
      </c>
      <c r="AO16" s="15">
        <v>0.39633350000000001</v>
      </c>
      <c r="AP16" s="15">
        <v>0.38739700000000005</v>
      </c>
      <c r="AQ16" s="15">
        <v>0.39203530000000003</v>
      </c>
      <c r="AR16" s="15">
        <v>0.29851280000000002</v>
      </c>
      <c r="AS16" s="15">
        <v>0.2982418</v>
      </c>
      <c r="AT16" s="15">
        <v>0.33808590000000005</v>
      </c>
      <c r="AU16" s="15">
        <v>0.35861779999999999</v>
      </c>
      <c r="AV16" s="15">
        <v>0.36899070000000006</v>
      </c>
      <c r="AW16" s="15">
        <v>0.36911860000000002</v>
      </c>
    </row>
    <row r="17" spans="1:49">
      <c r="A17" s="14" t="s">
        <v>27</v>
      </c>
      <c r="B17" s="14" t="s">
        <v>28</v>
      </c>
      <c r="C17" s="14" t="s">
        <v>29</v>
      </c>
      <c r="D17" s="15" t="s">
        <v>30</v>
      </c>
      <c r="E17" s="15" t="s">
        <v>49</v>
      </c>
      <c r="F17" s="15" t="s">
        <v>50</v>
      </c>
      <c r="G17" s="15">
        <v>2.7199944999999999</v>
      </c>
      <c r="H17" s="15">
        <v>1.8200577999999998</v>
      </c>
      <c r="I17" s="15">
        <v>1.4674844</v>
      </c>
      <c r="J17" s="15">
        <v>1.1965808999999998</v>
      </c>
      <c r="K17" s="15">
        <v>0.71533809999999998</v>
      </c>
      <c r="L17" s="15">
        <v>0.73079880000000008</v>
      </c>
      <c r="M17" s="15">
        <v>0.66711220000000004</v>
      </c>
      <c r="N17" s="15">
        <v>0.26348236000000003</v>
      </c>
      <c r="O17" s="15">
        <v>6.5876400000000002E-2</v>
      </c>
      <c r="P17" s="15">
        <v>2.3026842000000002E-2</v>
      </c>
      <c r="Q17" s="15">
        <v>1.133906E-2</v>
      </c>
      <c r="R17" s="15">
        <v>6.7664799999999992E-3</v>
      </c>
      <c r="S17" s="15">
        <v>4.3295319999999997E-3</v>
      </c>
      <c r="T17" s="15">
        <v>2.949821E-3</v>
      </c>
      <c r="U17" s="15">
        <v>3.547213E-3</v>
      </c>
      <c r="V17" s="15">
        <v>1.9031429999999999E-3</v>
      </c>
      <c r="W17" s="15">
        <v>1.559539E-3</v>
      </c>
      <c r="X17" s="15">
        <v>1.2264940000000001E-3</v>
      </c>
      <c r="Y17" s="15">
        <v>3.0133970000000004E-4</v>
      </c>
      <c r="Z17" s="15">
        <v>2.9605660000000004E-4</v>
      </c>
      <c r="AA17" s="15">
        <v>2.9077360000000002E-4</v>
      </c>
      <c r="AB17" s="15"/>
      <c r="AC17" s="15"/>
      <c r="AD17" s="15"/>
      <c r="AE17" s="15"/>
      <c r="AF17" s="15"/>
      <c r="AG17" s="15"/>
      <c r="AH17" s="15"/>
      <c r="AI17" s="15"/>
      <c r="AJ17" s="15"/>
      <c r="AK17" s="15"/>
      <c r="AL17" s="15"/>
      <c r="AM17" s="15"/>
      <c r="AN17" s="15"/>
      <c r="AO17" s="15"/>
      <c r="AP17" s="15"/>
      <c r="AQ17" s="15"/>
      <c r="AR17" s="15"/>
      <c r="AS17" s="15"/>
      <c r="AT17" s="15"/>
      <c r="AU17" s="15"/>
      <c r="AV17" s="15"/>
      <c r="AW17" s="15"/>
    </row>
    <row r="18" spans="1:49">
      <c r="A18" s="14" t="s">
        <v>27</v>
      </c>
      <c r="B18" s="14" t="s">
        <v>28</v>
      </c>
      <c r="C18" s="14" t="s">
        <v>29</v>
      </c>
      <c r="D18" s="15" t="s">
        <v>30</v>
      </c>
      <c r="E18" s="15" t="s">
        <v>51</v>
      </c>
      <c r="F18" s="15" t="s">
        <v>52</v>
      </c>
      <c r="G18" s="15">
        <v>14.8347</v>
      </c>
      <c r="H18" s="15">
        <v>18.214099999999998</v>
      </c>
      <c r="I18" s="15">
        <v>18.6173</v>
      </c>
      <c r="J18" s="15">
        <v>19.100300000000001</v>
      </c>
      <c r="K18" s="15">
        <v>19.6661</v>
      </c>
      <c r="L18" s="15">
        <v>20.313700000000001</v>
      </c>
      <c r="M18" s="15">
        <v>21.043500000000002</v>
      </c>
      <c r="N18" s="15">
        <v>21.860900000000001</v>
      </c>
      <c r="O18" s="15">
        <v>22.723800000000001</v>
      </c>
      <c r="P18" s="15">
        <v>23.562899999999999</v>
      </c>
      <c r="Q18" s="15">
        <v>24.322099999999999</v>
      </c>
      <c r="R18" s="15">
        <v>24.946899999999999</v>
      </c>
      <c r="S18" s="15">
        <v>25.463799999999999</v>
      </c>
      <c r="T18" s="15">
        <v>25.9084</v>
      </c>
      <c r="U18" s="15">
        <v>26.331299999999999</v>
      </c>
      <c r="V18" s="15">
        <v>26.775300000000001</v>
      </c>
      <c r="W18" s="15">
        <v>27.657399999999999</v>
      </c>
      <c r="X18" s="15">
        <v>28.672000000000001</v>
      </c>
      <c r="Y18" s="15">
        <v>29.726299999999998</v>
      </c>
      <c r="Z18" s="15">
        <v>30.7959</v>
      </c>
      <c r="AA18" s="15">
        <v>31.861799999999999</v>
      </c>
      <c r="AB18" s="15">
        <v>32.377000000000002</v>
      </c>
      <c r="AC18" s="15">
        <v>32.750599999999999</v>
      </c>
      <c r="AD18" s="15">
        <v>33.131399999999999</v>
      </c>
      <c r="AE18" s="15">
        <v>33.581499999999998</v>
      </c>
      <c r="AF18" s="15">
        <v>34.147300000000001</v>
      </c>
      <c r="AG18" s="15">
        <v>34.814799999999998</v>
      </c>
      <c r="AH18" s="15">
        <v>35.596800000000002</v>
      </c>
      <c r="AI18" s="15">
        <v>36.420699999999997</v>
      </c>
      <c r="AJ18" s="15">
        <v>37.159799999999997</v>
      </c>
      <c r="AK18" s="15">
        <v>37.7209</v>
      </c>
      <c r="AL18" s="15">
        <v>38.054699999999997</v>
      </c>
      <c r="AM18" s="15">
        <v>38.188699999999997</v>
      </c>
      <c r="AN18" s="15">
        <v>38.185299999999998</v>
      </c>
      <c r="AO18" s="15">
        <v>38.142800000000001</v>
      </c>
      <c r="AP18" s="15">
        <v>38.137300000000003</v>
      </c>
      <c r="AQ18" s="15">
        <v>38.200600000000001</v>
      </c>
      <c r="AR18" s="15">
        <v>38.317100000000003</v>
      </c>
      <c r="AS18" s="15">
        <v>38.4876</v>
      </c>
      <c r="AT18" s="15">
        <v>38.696100000000001</v>
      </c>
      <c r="AU18" s="15">
        <v>38.938299999999998</v>
      </c>
      <c r="AV18" s="15">
        <v>39.215499999999999</v>
      </c>
      <c r="AW18" s="15">
        <v>39.528100000000002</v>
      </c>
    </row>
    <row r="19" spans="1:49">
      <c r="A19" s="14" t="s">
        <v>27</v>
      </c>
      <c r="B19" s="14" t="s">
        <v>28</v>
      </c>
      <c r="C19" s="14" t="s">
        <v>29</v>
      </c>
      <c r="D19" s="15" t="s">
        <v>30</v>
      </c>
      <c r="E19" s="15" t="s">
        <v>53</v>
      </c>
      <c r="F19" s="15" t="s">
        <v>54</v>
      </c>
      <c r="G19" s="15">
        <v>20.751230800000002</v>
      </c>
      <c r="H19" s="15">
        <v>21.04821428</v>
      </c>
      <c r="I19" s="15">
        <v>21.46118809</v>
      </c>
      <c r="J19" s="15">
        <v>21.853520930000002</v>
      </c>
      <c r="K19" s="15">
        <v>22.258923689999992</v>
      </c>
      <c r="L19" s="15">
        <v>22.721467740000008</v>
      </c>
      <c r="M19" s="15">
        <v>23.469462519999997</v>
      </c>
      <c r="N19" s="15">
        <v>24.280604199999999</v>
      </c>
      <c r="O19" s="15">
        <v>25.658878699999999</v>
      </c>
      <c r="P19" s="15">
        <v>26.134004700000002</v>
      </c>
      <c r="Q19" s="15">
        <v>26.776446899999993</v>
      </c>
      <c r="R19" s="15">
        <v>27.2663084</v>
      </c>
      <c r="S19" s="15">
        <v>27.620727600000002</v>
      </c>
      <c r="T19" s="15">
        <v>27.085996399999999</v>
      </c>
      <c r="U19" s="15">
        <v>27.908774099999999</v>
      </c>
      <c r="V19" s="15">
        <v>28.118635700000006</v>
      </c>
      <c r="W19" s="15">
        <v>29.162139299999996</v>
      </c>
      <c r="X19" s="15">
        <v>28.855350000000005</v>
      </c>
      <c r="Y19" s="15">
        <v>29.948868900000004</v>
      </c>
      <c r="Z19" s="15">
        <v>31.500166100000001</v>
      </c>
      <c r="AA19" s="15">
        <v>32.217036200000003</v>
      </c>
      <c r="AB19" s="15">
        <v>32.511860200000008</v>
      </c>
      <c r="AC19" s="15">
        <v>32.184785599999998</v>
      </c>
      <c r="AD19" s="15">
        <v>33.514150900000004</v>
      </c>
      <c r="AE19" s="15">
        <v>34.078384299999996</v>
      </c>
      <c r="AF19" s="15">
        <v>34.521569999999997</v>
      </c>
      <c r="AG19" s="15">
        <v>35.310524999999998</v>
      </c>
      <c r="AH19" s="15">
        <v>35.6187866</v>
      </c>
      <c r="AI19" s="15">
        <v>36.546081000000001</v>
      </c>
      <c r="AJ19" s="15">
        <v>37.028362399999999</v>
      </c>
      <c r="AK19" s="15">
        <v>39.183993300000004</v>
      </c>
      <c r="AL19" s="15">
        <v>38.125600199999994</v>
      </c>
      <c r="AM19" s="15">
        <v>37.935083700000007</v>
      </c>
      <c r="AN19" s="15">
        <v>37.908308099999999</v>
      </c>
      <c r="AO19" s="15">
        <v>37.844195900000003</v>
      </c>
      <c r="AP19" s="15">
        <v>37.8520428</v>
      </c>
      <c r="AQ19" s="15">
        <v>37.881581400000002</v>
      </c>
      <c r="AR19" s="15">
        <v>37.970591200000008</v>
      </c>
      <c r="AS19" s="15">
        <v>38.066515500000001</v>
      </c>
      <c r="AT19" s="15">
        <v>38.283566700000002</v>
      </c>
      <c r="AU19" s="15">
        <v>38.484714800000006</v>
      </c>
      <c r="AV19" s="15">
        <v>38.6802177</v>
      </c>
      <c r="AW19" s="15">
        <v>38.975345600000004</v>
      </c>
    </row>
    <row r="20" spans="1:49">
      <c r="A20" s="14" t="s">
        <v>27</v>
      </c>
      <c r="B20" s="14" t="s">
        <v>28</v>
      </c>
      <c r="C20" s="14" t="s">
        <v>29</v>
      </c>
      <c r="D20" s="15" t="s">
        <v>30</v>
      </c>
      <c r="E20" s="15" t="s">
        <v>55</v>
      </c>
      <c r="F20" s="15" t="s">
        <v>56</v>
      </c>
      <c r="G20" s="15">
        <v>0.347719</v>
      </c>
      <c r="H20" s="15">
        <v>0.35350550000000003</v>
      </c>
      <c r="I20" s="15">
        <v>0.36245230000000001</v>
      </c>
      <c r="J20" s="15">
        <v>0.37314390000000003</v>
      </c>
      <c r="K20" s="15">
        <v>0.38159580000000004</v>
      </c>
      <c r="L20" s="15">
        <v>0.3902042</v>
      </c>
      <c r="M20" s="15">
        <v>0.40538699999999994</v>
      </c>
      <c r="N20" s="15">
        <v>0.420095</v>
      </c>
      <c r="O20" s="15">
        <v>0.43413199999999996</v>
      </c>
      <c r="P20" s="15">
        <v>0.449125</v>
      </c>
      <c r="Q20" s="15">
        <v>0.46277200000000002</v>
      </c>
      <c r="R20" s="15">
        <v>0.47494799999999998</v>
      </c>
      <c r="S20" s="15">
        <v>0.48289599999999999</v>
      </c>
      <c r="T20" s="15">
        <v>0.49180000000000001</v>
      </c>
      <c r="U20" s="15">
        <v>0.50212599999999996</v>
      </c>
      <c r="V20" s="15">
        <v>0.507351</v>
      </c>
      <c r="W20" s="15">
        <v>0.51876</v>
      </c>
      <c r="X20" s="15">
        <v>0.53165400000000007</v>
      </c>
      <c r="Y20" s="15">
        <v>0.54228399999999999</v>
      </c>
      <c r="Z20" s="15">
        <v>0.54997600000000002</v>
      </c>
      <c r="AA20" s="15">
        <v>0.55766300000000002</v>
      </c>
      <c r="AB20" s="15">
        <v>0.56795399999999996</v>
      </c>
      <c r="AC20" s="15">
        <v>0.57924100000000001</v>
      </c>
      <c r="AD20" s="15">
        <v>0.59189999999999998</v>
      </c>
      <c r="AE20" s="15">
        <v>0.60298499999999999</v>
      </c>
      <c r="AF20" s="15">
        <v>0.61342600000000003</v>
      </c>
      <c r="AG20" s="15">
        <v>0.548454</v>
      </c>
      <c r="AH20" s="15">
        <v>0.55540699999999998</v>
      </c>
      <c r="AI20" s="15">
        <v>0.47958199999999995</v>
      </c>
      <c r="AJ20" s="15">
        <v>0.52845900000000001</v>
      </c>
      <c r="AK20" s="15">
        <v>0.61726300000000001</v>
      </c>
      <c r="AL20" s="15">
        <v>0.56160999999999994</v>
      </c>
      <c r="AM20" s="15">
        <v>0.51349199999999995</v>
      </c>
      <c r="AN20" s="15">
        <v>0.498865</v>
      </c>
      <c r="AO20" s="15">
        <v>0.46253100000000003</v>
      </c>
      <c r="AP20" s="15">
        <v>0.469615</v>
      </c>
      <c r="AQ20" s="15">
        <v>0.52012600000000009</v>
      </c>
      <c r="AR20" s="15">
        <v>0.53264599999999995</v>
      </c>
      <c r="AS20" s="15">
        <v>0.52355799999999997</v>
      </c>
      <c r="AT20" s="15">
        <v>0.52137800000000001</v>
      </c>
      <c r="AU20" s="15">
        <v>0.52740999999999993</v>
      </c>
      <c r="AV20" s="15">
        <v>0.53344199999999997</v>
      </c>
      <c r="AW20" s="15">
        <v>0.53947400000000001</v>
      </c>
    </row>
    <row r="21" spans="1:49">
      <c r="AV21" t="s">
        <v>107</v>
      </c>
      <c r="AW21" s="26">
        <f>SUM(AW8:AW20)</f>
        <v>84.477129378200004</v>
      </c>
    </row>
    <row r="22" spans="1:49">
      <c r="AV22" t="s">
        <v>112</v>
      </c>
      <c r="AW22" s="26">
        <f>AW21*28</f>
        <v>2365.3596225895999</v>
      </c>
    </row>
    <row r="23" spans="1:49">
      <c r="A23" s="19" t="s">
        <v>57</v>
      </c>
      <c r="B23" s="19" t="s">
        <v>58</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row>
    <row r="24" spans="1:49">
      <c r="A24" s="19" t="s">
        <v>59</v>
      </c>
      <c r="B24" s="22" t="s">
        <v>72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row>
    <row r="25" spans="1:49">
      <c r="A25" s="19" t="s">
        <v>61</v>
      </c>
      <c r="B25" s="19">
        <v>1970</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row>
    <row r="26" spans="1:49">
      <c r="A26" s="19" t="s">
        <v>62</v>
      </c>
      <c r="B26" s="19">
        <v>2012</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row>
    <row r="27" spans="1:49">
      <c r="A27" s="19" t="s">
        <v>63</v>
      </c>
      <c r="B27" s="19" t="s">
        <v>64</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row>
    <row r="28" spans="1:49">
      <c r="A28" s="21" t="s">
        <v>65</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row>
    <row r="30" spans="1:49">
      <c r="A30" s="20" t="s">
        <v>66</v>
      </c>
      <c r="B30" s="20" t="s">
        <v>67</v>
      </c>
      <c r="C30" s="20" t="s">
        <v>68</v>
      </c>
      <c r="D30" s="20" t="s">
        <v>69</v>
      </c>
      <c r="E30" s="20" t="s">
        <v>70</v>
      </c>
      <c r="F30" s="20" t="s">
        <v>71</v>
      </c>
      <c r="G30" s="20">
        <v>1970</v>
      </c>
      <c r="H30" s="20">
        <v>1971</v>
      </c>
      <c r="I30" s="20">
        <v>1972</v>
      </c>
      <c r="J30" s="20">
        <v>1973</v>
      </c>
      <c r="K30" s="20">
        <v>1974</v>
      </c>
      <c r="L30" s="20">
        <v>1975</v>
      </c>
      <c r="M30" s="20">
        <v>1976</v>
      </c>
      <c r="N30" s="20">
        <v>1977</v>
      </c>
      <c r="O30" s="20">
        <v>1978</v>
      </c>
      <c r="P30" s="20">
        <v>1979</v>
      </c>
      <c r="Q30" s="20">
        <v>1980</v>
      </c>
      <c r="R30" s="20">
        <v>1981</v>
      </c>
      <c r="S30" s="20">
        <v>1982</v>
      </c>
      <c r="T30" s="20">
        <v>1983</v>
      </c>
      <c r="U30" s="20">
        <v>1984</v>
      </c>
      <c r="V30" s="20">
        <v>1985</v>
      </c>
      <c r="W30" s="20">
        <v>1986</v>
      </c>
      <c r="X30" s="20">
        <v>1987</v>
      </c>
      <c r="Y30" s="20">
        <v>1988</v>
      </c>
      <c r="Z30" s="20">
        <v>1989</v>
      </c>
      <c r="AA30" s="20">
        <v>1990</v>
      </c>
      <c r="AB30" s="20">
        <v>1991</v>
      </c>
      <c r="AC30" s="20">
        <v>1992</v>
      </c>
      <c r="AD30" s="20">
        <v>1993</v>
      </c>
      <c r="AE30" s="20">
        <v>1994</v>
      </c>
      <c r="AF30" s="20">
        <v>1995</v>
      </c>
      <c r="AG30" s="20">
        <v>1996</v>
      </c>
      <c r="AH30" s="20">
        <v>1997</v>
      </c>
      <c r="AI30" s="20">
        <v>1998</v>
      </c>
      <c r="AJ30" s="20">
        <v>1999</v>
      </c>
      <c r="AK30" s="20">
        <v>2000</v>
      </c>
      <c r="AL30" s="20">
        <v>2001</v>
      </c>
      <c r="AM30" s="20">
        <v>2002</v>
      </c>
      <c r="AN30" s="20">
        <v>2003</v>
      </c>
      <c r="AO30" s="20">
        <v>2004</v>
      </c>
      <c r="AP30" s="20">
        <v>2005</v>
      </c>
      <c r="AQ30" s="20">
        <v>2006</v>
      </c>
      <c r="AR30" s="20">
        <v>2007</v>
      </c>
      <c r="AS30" s="20">
        <v>2008</v>
      </c>
      <c r="AT30" s="20">
        <v>2009</v>
      </c>
      <c r="AU30" s="20">
        <v>2010</v>
      </c>
      <c r="AV30" s="20">
        <v>2011</v>
      </c>
      <c r="AW30" s="20">
        <v>2012</v>
      </c>
    </row>
    <row r="31" spans="1:49" s="14" customFormat="1">
      <c r="A31" s="14" t="s">
        <v>27</v>
      </c>
      <c r="B31" s="14" t="s">
        <v>28</v>
      </c>
      <c r="C31" s="14" t="s">
        <v>29</v>
      </c>
      <c r="D31" s="15" t="s">
        <v>30</v>
      </c>
      <c r="E31" s="15" t="s">
        <v>31</v>
      </c>
      <c r="F31" s="15" t="s">
        <v>32</v>
      </c>
      <c r="G31" s="15">
        <v>1.7142399999999999E-2</v>
      </c>
      <c r="H31" s="15">
        <v>1.7142399999999999E-2</v>
      </c>
      <c r="I31" s="15">
        <v>1.87102E-2</v>
      </c>
      <c r="J31" s="15">
        <v>2.0585100000000002E-2</v>
      </c>
      <c r="K31" s="15">
        <v>1.9674999999999998E-2</v>
      </c>
      <c r="L31" s="15">
        <v>2.1465300000000003E-2</v>
      </c>
      <c r="M31" s="15">
        <v>2.3968299999999998E-2</v>
      </c>
      <c r="N31" s="15">
        <v>2.7091899999999999E-2</v>
      </c>
      <c r="O31" s="15">
        <v>2.9721099999999997E-2</v>
      </c>
      <c r="P31" s="15">
        <v>3.13972E-2</v>
      </c>
      <c r="Q31" s="15">
        <v>3.49912E-2</v>
      </c>
      <c r="R31" s="15">
        <v>3.7741000000000004E-2</v>
      </c>
      <c r="S31" s="15">
        <v>6.6068000000000002E-2</v>
      </c>
      <c r="T31" s="15">
        <v>0.1294023</v>
      </c>
      <c r="U31" s="15">
        <v>0.16673960000000002</v>
      </c>
      <c r="V31" s="15">
        <v>0.1988172</v>
      </c>
      <c r="W31" s="15">
        <v>0.23509860000000002</v>
      </c>
      <c r="X31" s="15">
        <v>0.28524830000000001</v>
      </c>
      <c r="Y31" s="15">
        <v>0.31475580000000003</v>
      </c>
      <c r="Z31" s="15">
        <v>0.33607299999999996</v>
      </c>
      <c r="AA31" s="15">
        <v>0.35829559999999999</v>
      </c>
      <c r="AB31" s="15">
        <v>0.38826700000000003</v>
      </c>
      <c r="AC31" s="15">
        <v>0.41715179999999996</v>
      </c>
      <c r="AD31" s="15">
        <v>0.45348830000000001</v>
      </c>
      <c r="AE31" s="15">
        <v>0.34700340000000002</v>
      </c>
      <c r="AF31" s="15">
        <v>0.35362100000000002</v>
      </c>
      <c r="AG31" s="15">
        <v>0.299039</v>
      </c>
      <c r="AH31" s="15">
        <v>0.2319329</v>
      </c>
      <c r="AI31" s="15">
        <v>0.27205850000000004</v>
      </c>
      <c r="AJ31" s="15">
        <v>0.23219799999999999</v>
      </c>
      <c r="AK31" s="15">
        <v>0.25922729999999999</v>
      </c>
      <c r="AL31" s="15">
        <v>0.27434239999999999</v>
      </c>
      <c r="AM31" s="15">
        <v>0.30104439999999999</v>
      </c>
      <c r="AN31" s="15">
        <v>0.3776253</v>
      </c>
      <c r="AO31" s="15">
        <v>0.35020620000000002</v>
      </c>
      <c r="AP31" s="15">
        <v>0.3692686</v>
      </c>
      <c r="AQ31" s="15">
        <v>0.36657920000000005</v>
      </c>
      <c r="AR31" s="15">
        <v>0.39240449999999999</v>
      </c>
      <c r="AS31" s="15">
        <v>0.36097760000000001</v>
      </c>
      <c r="AT31" s="15">
        <v>0.37724650000000004</v>
      </c>
      <c r="AU31" s="15">
        <v>0.33014090000000001</v>
      </c>
      <c r="AV31" s="15">
        <v>0.38416539999999999</v>
      </c>
      <c r="AW31" s="15">
        <v>0.38416539999999999</v>
      </c>
    </row>
    <row r="32" spans="1:49" s="14" customFormat="1">
      <c r="A32" s="14" t="s">
        <v>27</v>
      </c>
      <c r="B32" s="14" t="s">
        <v>28</v>
      </c>
      <c r="C32" s="14" t="s">
        <v>29</v>
      </c>
      <c r="D32" s="15" t="s">
        <v>30</v>
      </c>
      <c r="E32" s="15" t="s">
        <v>33</v>
      </c>
      <c r="F32" s="15" t="s">
        <v>34</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v>4.6999999999999999E-6</v>
      </c>
      <c r="AM32" s="15"/>
      <c r="AN32" s="15"/>
      <c r="AO32" s="15"/>
      <c r="AP32" s="15"/>
      <c r="AQ32" s="15"/>
      <c r="AR32" s="15"/>
      <c r="AS32" s="15"/>
      <c r="AT32" s="15"/>
      <c r="AU32" s="15"/>
      <c r="AV32" s="15"/>
      <c r="AW32" s="15"/>
    </row>
    <row r="33" spans="1:49" s="14" customFormat="1">
      <c r="A33" s="14" t="s">
        <v>27</v>
      </c>
      <c r="B33" s="14" t="s">
        <v>28</v>
      </c>
      <c r="C33" s="14" t="s">
        <v>29</v>
      </c>
      <c r="D33" s="15" t="s">
        <v>30</v>
      </c>
      <c r="E33" s="15" t="s">
        <v>35</v>
      </c>
      <c r="F33" s="15" t="s">
        <v>36</v>
      </c>
      <c r="G33" s="15">
        <v>1.97085E-2</v>
      </c>
      <c r="H33" s="15">
        <v>1.97085E-2</v>
      </c>
      <c r="I33" s="15">
        <v>1.8600299999999997E-2</v>
      </c>
      <c r="J33" s="15">
        <v>1.5748100000000001E-2</v>
      </c>
      <c r="K33" s="15">
        <v>2.6886900000000002E-2</v>
      </c>
      <c r="L33" s="15">
        <v>2.2504E-2</v>
      </c>
      <c r="M33" s="15">
        <v>2.8787699999999999E-2</v>
      </c>
      <c r="N33" s="15">
        <v>3.4727100000000004E-2</v>
      </c>
      <c r="O33" s="15">
        <v>3.4848699999999996E-2</v>
      </c>
      <c r="P33" s="15">
        <v>1.8437599999999998E-2</v>
      </c>
      <c r="Q33" s="15">
        <v>1.6741500000000003E-2</v>
      </c>
      <c r="R33" s="15">
        <v>1.9451900000000001E-2</v>
      </c>
      <c r="S33" s="15">
        <v>2.2313800000000002E-2</v>
      </c>
      <c r="T33" s="15">
        <v>2.2446100000000004E-2</v>
      </c>
      <c r="U33" s="15">
        <v>2.5544000000000001E-2</v>
      </c>
      <c r="V33" s="15">
        <v>2.1854200000000001E-2</v>
      </c>
      <c r="W33" s="15">
        <v>2.4437800000000003E-2</v>
      </c>
      <c r="X33" s="15">
        <v>2.6283300000000002E-2</v>
      </c>
      <c r="Y33" s="15">
        <v>3.1706100000000001E-2</v>
      </c>
      <c r="Z33" s="15">
        <v>3.0926600000000002E-2</v>
      </c>
      <c r="AA33" s="15">
        <v>2.3165400000000003E-2</v>
      </c>
      <c r="AB33" s="15">
        <v>1.6874900000000002E-2</v>
      </c>
      <c r="AC33" s="15">
        <v>2.8919400000000001E-2</v>
      </c>
      <c r="AD33" s="15">
        <v>2.3274599999999999E-2</v>
      </c>
      <c r="AE33" s="15">
        <v>2.5980300000000001E-2</v>
      </c>
      <c r="AF33" s="15">
        <v>2.3010300000000001E-2</v>
      </c>
      <c r="AG33" s="15">
        <v>2.0811600000000003E-2</v>
      </c>
      <c r="AH33" s="15">
        <v>2.0533899999999997E-2</v>
      </c>
      <c r="AI33" s="15">
        <v>3.5162200000000005E-2</v>
      </c>
      <c r="AJ33" s="15">
        <v>4.6761500000000004E-2</v>
      </c>
      <c r="AK33" s="15">
        <v>3.3926699999999997E-2</v>
      </c>
      <c r="AL33" s="15">
        <v>5.8114800000000001E-2</v>
      </c>
      <c r="AM33" s="15">
        <v>4.8597500000000002E-2</v>
      </c>
      <c r="AN33" s="15">
        <v>3.8242700000000004E-2</v>
      </c>
      <c r="AO33" s="15">
        <v>6.3128100000000006E-2</v>
      </c>
      <c r="AP33" s="15">
        <v>4.7676799999999998E-2</v>
      </c>
      <c r="AQ33" s="15">
        <v>7.3606499999999991E-2</v>
      </c>
      <c r="AR33" s="15">
        <v>8.0802499999999985E-2</v>
      </c>
      <c r="AS33" s="15">
        <v>8.303039999999999E-2</v>
      </c>
      <c r="AT33" s="15">
        <v>9.9916099999999994E-2</v>
      </c>
      <c r="AU33" s="15">
        <v>7.3758900000000002E-2</v>
      </c>
      <c r="AV33" s="15">
        <v>9.7658300000000017E-2</v>
      </c>
      <c r="AW33" s="15">
        <v>9.97532E-2</v>
      </c>
    </row>
    <row r="34" spans="1:49" s="14" customFormat="1">
      <c r="A34" s="14" t="s">
        <v>27</v>
      </c>
      <c r="B34" s="14" t="s">
        <v>28</v>
      </c>
      <c r="C34" s="14" t="s">
        <v>29</v>
      </c>
      <c r="D34" s="15" t="s">
        <v>30</v>
      </c>
      <c r="E34" s="15" t="s">
        <v>37</v>
      </c>
      <c r="F34" s="15" t="s">
        <v>38</v>
      </c>
      <c r="G34" s="15">
        <v>1.9964542999999998E-2</v>
      </c>
      <c r="H34" s="15">
        <v>1.9964570549999998E-2</v>
      </c>
      <c r="I34" s="15">
        <v>2.0438906700000002E-2</v>
      </c>
      <c r="J34" s="15">
        <v>2.1830031200000002E-2</v>
      </c>
      <c r="K34" s="15">
        <v>2.0169879599999999E-2</v>
      </c>
      <c r="L34" s="15">
        <v>2.0105127800000001E-2</v>
      </c>
      <c r="M34" s="15">
        <v>2.1860528900000002E-2</v>
      </c>
      <c r="N34" s="15">
        <v>2.4366116600000001E-2</v>
      </c>
      <c r="O34" s="15">
        <v>2.8294408399999998E-2</v>
      </c>
      <c r="P34" s="15">
        <v>5.0937859500000002E-2</v>
      </c>
      <c r="Q34" s="15">
        <v>4.79378424E-2</v>
      </c>
      <c r="R34" s="15">
        <v>5.8309127200000005E-2</v>
      </c>
      <c r="S34" s="15">
        <v>6.2793272599999991E-2</v>
      </c>
      <c r="T34" s="15">
        <v>6.2061079000000005E-2</v>
      </c>
      <c r="U34" s="15">
        <v>6.0009425999999991E-2</v>
      </c>
      <c r="V34" s="15">
        <v>5.6776553E-2</v>
      </c>
      <c r="W34" s="15">
        <v>6.9102540000000004E-2</v>
      </c>
      <c r="X34" s="15">
        <v>6.7986616E-2</v>
      </c>
      <c r="Y34" s="15">
        <v>8.2864382999999986E-2</v>
      </c>
      <c r="Z34" s="15">
        <v>8.3213388000000013E-2</v>
      </c>
      <c r="AA34" s="15">
        <v>9.1654925900000003E-2</v>
      </c>
      <c r="AB34" s="15">
        <v>0.10996766700000001</v>
      </c>
      <c r="AC34" s="15">
        <v>0.123808451</v>
      </c>
      <c r="AD34" s="15">
        <v>0.13836856110000001</v>
      </c>
      <c r="AE34" s="15">
        <v>0.15097182380000004</v>
      </c>
      <c r="AF34" s="15">
        <v>0.14971583900000002</v>
      </c>
      <c r="AG34" s="15">
        <v>0.14549493600000005</v>
      </c>
      <c r="AH34" s="15">
        <v>0.15407153999999998</v>
      </c>
      <c r="AI34" s="15">
        <v>0.23603208099999998</v>
      </c>
      <c r="AJ34" s="15">
        <v>0.30249947179999992</v>
      </c>
      <c r="AK34" s="15">
        <v>0.25065452599999993</v>
      </c>
      <c r="AL34" s="15">
        <v>0.22596517340000002</v>
      </c>
      <c r="AM34" s="15">
        <v>0.1809727132</v>
      </c>
      <c r="AN34" s="15">
        <v>0.1716192416</v>
      </c>
      <c r="AO34" s="15">
        <v>0.12984934610000001</v>
      </c>
      <c r="AP34" s="15">
        <v>0.12715335600000002</v>
      </c>
      <c r="AQ34" s="15">
        <v>0.11037360089999999</v>
      </c>
      <c r="AR34" s="15">
        <v>0.10878865850000001</v>
      </c>
      <c r="AS34" s="15">
        <v>0.10398401819999999</v>
      </c>
      <c r="AT34" s="15">
        <v>0.12876519509999998</v>
      </c>
      <c r="AU34" s="15">
        <v>0.12028777799999997</v>
      </c>
      <c r="AV34" s="15">
        <v>0.119554671</v>
      </c>
      <c r="AW34" s="15">
        <v>0.11996371899999998</v>
      </c>
    </row>
    <row r="35" spans="1:49" s="14" customFormat="1">
      <c r="A35" s="14" t="s">
        <v>27</v>
      </c>
      <c r="B35" s="14" t="s">
        <v>28</v>
      </c>
      <c r="C35" s="14" t="s">
        <v>29</v>
      </c>
      <c r="D35" s="15" t="s">
        <v>30</v>
      </c>
      <c r="E35" s="15" t="s">
        <v>39</v>
      </c>
      <c r="F35" s="15" t="s">
        <v>40</v>
      </c>
      <c r="G35" s="15">
        <v>1.2383999999999999E-2</v>
      </c>
      <c r="H35" s="15">
        <v>1.2383999999999999E-2</v>
      </c>
      <c r="I35" s="15">
        <v>1.6974E-2</v>
      </c>
      <c r="J35" s="15">
        <v>1.8186000000000001E-2</v>
      </c>
      <c r="K35" s="15">
        <v>1.5502E-2</v>
      </c>
      <c r="L35" s="15">
        <v>1.7146000000000002E-2</v>
      </c>
      <c r="M35" s="15">
        <v>1.8877999999999999E-2</v>
      </c>
      <c r="N35" s="15">
        <v>1.8360000000000001E-2</v>
      </c>
      <c r="O35" s="15">
        <v>2.0524000000000001E-2</v>
      </c>
      <c r="P35" s="15"/>
      <c r="Q35" s="15"/>
      <c r="R35" s="15"/>
      <c r="S35" s="15"/>
      <c r="T35" s="15"/>
      <c r="U35" s="15"/>
      <c r="V35" s="15"/>
      <c r="W35" s="15"/>
      <c r="X35" s="15"/>
      <c r="Y35" s="15"/>
      <c r="Z35" s="15"/>
      <c r="AA35" s="15">
        <v>1.9000000000000001E-4</v>
      </c>
      <c r="AB35" s="15"/>
      <c r="AC35" s="15">
        <v>9.3999999999999994E-5</v>
      </c>
      <c r="AD35" s="15"/>
      <c r="AE35" s="15"/>
      <c r="AF35" s="15"/>
      <c r="AG35" s="15"/>
      <c r="AH35" s="15"/>
      <c r="AI35" s="15"/>
      <c r="AJ35" s="15"/>
      <c r="AK35" s="15"/>
      <c r="AL35" s="15"/>
      <c r="AM35" s="15"/>
      <c r="AN35" s="15"/>
      <c r="AO35" s="15"/>
      <c r="AP35" s="15"/>
      <c r="AQ35" s="15"/>
      <c r="AR35" s="15"/>
      <c r="AS35" s="15"/>
      <c r="AT35" s="15"/>
      <c r="AU35" s="15"/>
      <c r="AV35" s="15"/>
      <c r="AW35" s="15"/>
    </row>
    <row r="36" spans="1:49" s="14" customFormat="1">
      <c r="A36" s="14" t="s">
        <v>27</v>
      </c>
      <c r="B36" s="14" t="s">
        <v>28</v>
      </c>
      <c r="C36" s="14" t="s">
        <v>29</v>
      </c>
      <c r="D36" s="15" t="s">
        <v>30</v>
      </c>
      <c r="E36" s="15" t="s">
        <v>41</v>
      </c>
      <c r="F36" s="15" t="s">
        <v>42</v>
      </c>
      <c r="G36" s="15">
        <v>1.58611E-2</v>
      </c>
      <c r="H36" s="15">
        <v>1.58611E-2</v>
      </c>
      <c r="I36" s="15">
        <v>1.3927499999999999E-2</v>
      </c>
      <c r="J36" s="15">
        <v>1.29289E-2</v>
      </c>
      <c r="K36" s="15">
        <v>1.5171E-2</v>
      </c>
      <c r="L36" s="15">
        <v>1.36545E-2</v>
      </c>
      <c r="M36" s="15">
        <v>1.49293E-2</v>
      </c>
      <c r="N36" s="15">
        <v>1.7338999999999997E-2</v>
      </c>
      <c r="O36" s="15">
        <v>1.7199200000000001E-2</v>
      </c>
      <c r="P36" s="15">
        <v>1.4274800000000001E-2</v>
      </c>
      <c r="Q36" s="15">
        <v>1.3672600000000002E-2</v>
      </c>
      <c r="R36" s="15">
        <v>1.15604E-2</v>
      </c>
      <c r="S36" s="15">
        <v>1.38306E-2</v>
      </c>
      <c r="T36" s="15">
        <v>1.1172600000000001E-2</v>
      </c>
      <c r="U36" s="15">
        <v>1.11302E-2</v>
      </c>
      <c r="V36" s="15">
        <v>1.10986E-2</v>
      </c>
      <c r="W36" s="15">
        <v>1.12888E-2</v>
      </c>
      <c r="X36" s="15">
        <v>1.1272600000000001E-2</v>
      </c>
      <c r="Y36" s="15">
        <v>1.14293E-2</v>
      </c>
      <c r="Z36" s="15">
        <v>1.14818E-2</v>
      </c>
      <c r="AA36" s="15">
        <v>1.12838E-2</v>
      </c>
      <c r="AB36" s="15">
        <v>1.1508299999999999E-2</v>
      </c>
      <c r="AC36" s="15">
        <v>1.1637700000000001E-2</v>
      </c>
      <c r="AD36" s="15">
        <v>1.2001100000000001E-2</v>
      </c>
      <c r="AE36" s="15">
        <v>1.3274000000000001E-2</v>
      </c>
      <c r="AF36" s="15">
        <v>1.34711E-2</v>
      </c>
      <c r="AG36" s="15">
        <v>1.3418099999999999E-2</v>
      </c>
      <c r="AH36" s="15">
        <v>1.3228500000000001E-2</v>
      </c>
      <c r="AI36" s="15">
        <v>1.28869E-2</v>
      </c>
      <c r="AJ36" s="15">
        <v>1.3363300000000002E-2</v>
      </c>
      <c r="AK36" s="15">
        <v>1.2955899999999999E-2</v>
      </c>
      <c r="AL36" s="15">
        <v>1.3194200000000001E-2</v>
      </c>
      <c r="AM36" s="15">
        <v>1.37994E-2</v>
      </c>
      <c r="AN36" s="15">
        <v>1.4478899999999999E-2</v>
      </c>
      <c r="AO36" s="15">
        <v>1.4498200000000001E-2</v>
      </c>
      <c r="AP36" s="15">
        <v>1.41639E-2</v>
      </c>
      <c r="AQ36" s="15">
        <v>1.40091E-2</v>
      </c>
      <c r="AR36" s="15">
        <v>1.38166E-2</v>
      </c>
      <c r="AS36" s="15">
        <v>1.4312499999999999E-2</v>
      </c>
      <c r="AT36" s="15">
        <v>1.42376E-2</v>
      </c>
      <c r="AU36" s="15">
        <v>1.3784500000000002E-2</v>
      </c>
      <c r="AV36" s="15">
        <v>1.3976799999999999E-2</v>
      </c>
      <c r="AW36" s="15">
        <v>1.3976799999999999E-2</v>
      </c>
    </row>
    <row r="37" spans="1:49" s="14" customFormat="1">
      <c r="A37" s="14" t="s">
        <v>27</v>
      </c>
      <c r="B37" s="14" t="s">
        <v>28</v>
      </c>
      <c r="C37" s="14" t="s">
        <v>29</v>
      </c>
      <c r="D37" s="15" t="s">
        <v>30</v>
      </c>
      <c r="E37" s="15" t="s">
        <v>73</v>
      </c>
      <c r="F37" s="15" t="s">
        <v>74</v>
      </c>
      <c r="G37" s="15">
        <v>1.1927474E-3</v>
      </c>
      <c r="H37" s="15">
        <v>1.2070802999999998E-3</v>
      </c>
      <c r="I37" s="15">
        <v>1.2259589E-3</v>
      </c>
      <c r="J37" s="15">
        <v>1.2498132000000001E-3</v>
      </c>
      <c r="K37" s="15">
        <v>1.2787146E-3</v>
      </c>
      <c r="L37" s="15">
        <v>1.3124071000000001E-3</v>
      </c>
      <c r="M37" s="15">
        <v>1.3517307E-3</v>
      </c>
      <c r="N37" s="15">
        <v>1.3961832999999999E-3</v>
      </c>
      <c r="O37" s="15">
        <v>1.4423661000000001E-3</v>
      </c>
      <c r="P37" s="15">
        <v>1.4856721E-3</v>
      </c>
      <c r="Q37" s="15">
        <v>1.5228458000000002E-3</v>
      </c>
      <c r="R37" s="15">
        <v>1.5524944000000001E-3</v>
      </c>
      <c r="S37" s="15">
        <v>1.5756217000000002E-3</v>
      </c>
      <c r="T37" s="15">
        <v>1.5944285000000001E-3</v>
      </c>
      <c r="U37" s="15">
        <v>1.6122833E-3</v>
      </c>
      <c r="V37" s="15">
        <v>1.6316634999999999E-3</v>
      </c>
      <c r="W37" s="15">
        <v>1.6534188000000001E-3</v>
      </c>
      <c r="X37" s="15">
        <v>1.6768122E-3</v>
      </c>
      <c r="Y37" s="15">
        <v>1.7009325E-3</v>
      </c>
      <c r="Z37" s="15">
        <v>1.7242851000000001E-3</v>
      </c>
      <c r="AA37" s="15">
        <v>1.7459482000000001E-3</v>
      </c>
      <c r="AB37" s="15">
        <v>1.7650214E-3</v>
      </c>
      <c r="AC37" s="15">
        <v>1.7822721000000001E-3</v>
      </c>
      <c r="AD37" s="15">
        <v>1.8002907E-3</v>
      </c>
      <c r="AE37" s="15">
        <v>1.8226500999999999E-3</v>
      </c>
      <c r="AF37" s="15">
        <v>1.8515515000000001E-3</v>
      </c>
      <c r="AG37" s="15">
        <v>1.8885611E-3</v>
      </c>
      <c r="AH37" s="15">
        <v>1.9319389000000001E-3</v>
      </c>
      <c r="AI37" s="15">
        <v>1.9766575999999999E-3</v>
      </c>
      <c r="AJ37" s="15">
        <v>2.0156739999999999E-3</v>
      </c>
      <c r="AK37" s="15">
        <v>2.0441045000000003E-3</v>
      </c>
      <c r="AL37" s="15">
        <v>2.0600858E-3</v>
      </c>
      <c r="AM37" s="15">
        <v>2.0655832999999998E-3</v>
      </c>
      <c r="AN37" s="15">
        <v>2.0642525000000001E-3</v>
      </c>
      <c r="AO37" s="15">
        <v>2.0616418999999998E-3</v>
      </c>
      <c r="AP37" s="15">
        <v>2.0618772999999998E-3</v>
      </c>
      <c r="AQ37" s="15">
        <v>2.0659007000000001E-3</v>
      </c>
      <c r="AR37" s="15">
        <v>2.0727499999999999E-3</v>
      </c>
      <c r="AS37" s="15">
        <v>2.0823426999999999E-3</v>
      </c>
      <c r="AT37" s="15">
        <v>2.0940549E-3</v>
      </c>
      <c r="AU37" s="15">
        <v>2.1074049999999997E-3</v>
      </c>
      <c r="AV37" s="15">
        <v>2.1226694999999999E-3</v>
      </c>
      <c r="AW37" s="15">
        <v>2.1400429999999999E-3</v>
      </c>
    </row>
    <row r="38" spans="1:49" s="14" customFormat="1">
      <c r="A38" s="14" t="s">
        <v>27</v>
      </c>
      <c r="B38" s="14" t="s">
        <v>28</v>
      </c>
      <c r="C38" s="14" t="s">
        <v>29</v>
      </c>
      <c r="D38" s="15" t="s">
        <v>30</v>
      </c>
      <c r="E38" s="15" t="s">
        <v>47</v>
      </c>
      <c r="F38" s="15" t="s">
        <v>48</v>
      </c>
      <c r="G38" s="15">
        <v>3.1876836860699996E-2</v>
      </c>
      <c r="H38" s="15">
        <v>3.7544676356399999E-2</v>
      </c>
      <c r="I38" s="15">
        <v>3.8009788481599999E-2</v>
      </c>
      <c r="J38" s="15">
        <v>2.9025364048999996E-2</v>
      </c>
      <c r="K38" s="15">
        <v>2.6567445184800004E-2</v>
      </c>
      <c r="L38" s="15">
        <v>2.8257746059099999E-2</v>
      </c>
      <c r="M38" s="15">
        <v>3.1265961568099999E-2</v>
      </c>
      <c r="N38" s="15">
        <v>3.3391171840800003E-2</v>
      </c>
      <c r="O38" s="15">
        <v>3.7815231113400002E-2</v>
      </c>
      <c r="P38" s="15">
        <v>4.2463176000000005E-2</v>
      </c>
      <c r="Q38" s="15">
        <v>4.2865346999999998E-2</v>
      </c>
      <c r="R38" s="15">
        <v>3.92140734E-2</v>
      </c>
      <c r="S38" s="15">
        <v>3.8410762899999999E-2</v>
      </c>
      <c r="T38" s="15">
        <v>4.2182224599999998E-2</v>
      </c>
      <c r="U38" s="15">
        <v>4.2432870800000001E-2</v>
      </c>
      <c r="V38" s="15">
        <v>4.3013537000000004E-2</v>
      </c>
      <c r="W38" s="15">
        <v>3.3597710600000004E-2</v>
      </c>
      <c r="X38" s="15">
        <v>3.2733437400000003E-2</v>
      </c>
      <c r="Y38" s="15">
        <v>3.3188227400000006E-2</v>
      </c>
      <c r="Z38" s="15">
        <v>3.2362564199999999E-2</v>
      </c>
      <c r="AA38" s="15">
        <v>2.8861459900000001E-2</v>
      </c>
      <c r="AB38" s="15">
        <v>2.3391486999999999E-2</v>
      </c>
      <c r="AC38" s="15">
        <v>1.8728540000000002E-2</v>
      </c>
      <c r="AD38" s="15">
        <v>1.2540276E-2</v>
      </c>
      <c r="AE38" s="15">
        <v>1.21129515E-2</v>
      </c>
      <c r="AF38" s="15">
        <v>1.25872923E-2</v>
      </c>
      <c r="AG38" s="15">
        <v>1.2674933399999999E-2</v>
      </c>
      <c r="AH38" s="15">
        <v>1.6369605299999999E-2</v>
      </c>
      <c r="AI38" s="15">
        <v>1.7365836399999997E-2</v>
      </c>
      <c r="AJ38" s="15">
        <v>1.9207001500000001E-2</v>
      </c>
      <c r="AK38" s="15">
        <v>2.0805019000000001E-2</v>
      </c>
      <c r="AL38" s="15">
        <v>2.1612335599999997E-2</v>
      </c>
      <c r="AM38" s="15">
        <v>2.0473428499999998E-2</v>
      </c>
      <c r="AN38" s="15">
        <v>1.8284035799999997E-2</v>
      </c>
      <c r="AO38" s="15">
        <v>1.783321823E-2</v>
      </c>
      <c r="AP38" s="15">
        <v>1.7504125149999997E-2</v>
      </c>
      <c r="AQ38" s="15">
        <v>1.7746560419999998E-2</v>
      </c>
      <c r="AR38" s="15">
        <v>1.3917807450000002E-2</v>
      </c>
      <c r="AS38" s="15">
        <v>1.392126632E-2</v>
      </c>
      <c r="AT38" s="15">
        <v>1.552072543E-2</v>
      </c>
      <c r="AU38" s="15">
        <v>1.6441543810000001E-2</v>
      </c>
      <c r="AV38" s="15">
        <v>1.6890673269999996E-2</v>
      </c>
      <c r="AW38" s="15">
        <v>1.6901902269999998E-2</v>
      </c>
    </row>
    <row r="39" spans="1:49" s="14" customFormat="1">
      <c r="A39" s="14" t="s">
        <v>27</v>
      </c>
      <c r="B39" s="14" t="s">
        <v>28</v>
      </c>
      <c r="C39" s="14" t="s">
        <v>29</v>
      </c>
      <c r="D39" s="15" t="s">
        <v>30</v>
      </c>
      <c r="E39" s="15" t="s">
        <v>75</v>
      </c>
      <c r="F39" s="15" t="s">
        <v>76</v>
      </c>
      <c r="G39" s="15">
        <v>2.5207843000000004E-3</v>
      </c>
      <c r="H39" s="15">
        <v>1.6945752999999999E-3</v>
      </c>
      <c r="I39" s="15">
        <v>1.3298119999999999E-3</v>
      </c>
      <c r="J39" s="15">
        <v>1.1415118999999999E-3</v>
      </c>
      <c r="K39" s="15">
        <v>6.7451210000000008E-4</v>
      </c>
      <c r="L39" s="15">
        <v>7.0280869999999999E-4</v>
      </c>
      <c r="M39" s="15">
        <v>6.2280980000000005E-4</v>
      </c>
      <c r="N39" s="15">
        <v>2.8410689999999999E-4</v>
      </c>
      <c r="O39" s="15">
        <v>8.4665499999999998E-5</v>
      </c>
      <c r="P39" s="15">
        <v>3.8205099999999998E-5</v>
      </c>
      <c r="Q39" s="15">
        <v>2.9727399999999996E-5</v>
      </c>
      <c r="R39" s="15">
        <v>2.280418E-5</v>
      </c>
      <c r="S39" s="15">
        <v>1.963073E-5</v>
      </c>
      <c r="T39" s="15">
        <v>1.9711179999999997E-5</v>
      </c>
      <c r="U39" s="15">
        <v>1.9620039999999998E-5</v>
      </c>
      <c r="V39" s="15">
        <v>1.6570660000000001E-5</v>
      </c>
      <c r="W39" s="15">
        <v>1.284648E-5</v>
      </c>
      <c r="X39" s="15">
        <v>1.12961E-5</v>
      </c>
      <c r="Y39" s="15">
        <v>1.3206819000000001E-5</v>
      </c>
      <c r="Z39" s="15">
        <v>1.3206819000000001E-5</v>
      </c>
      <c r="AA39" s="15">
        <v>1.2263766E-5</v>
      </c>
      <c r="AB39" s="15">
        <v>9.6621800000000007E-6</v>
      </c>
      <c r="AC39" s="15">
        <v>8.1191800000000004E-6</v>
      </c>
      <c r="AD39" s="15">
        <v>7.3255399999999998E-6</v>
      </c>
      <c r="AE39" s="15">
        <v>5.2418999999999997E-6</v>
      </c>
      <c r="AF39" s="15">
        <v>4.7638900000000004E-6</v>
      </c>
      <c r="AG39" s="15">
        <v>6.1521300000000003E-6</v>
      </c>
      <c r="AH39" s="15">
        <v>4.0216599999999997E-6</v>
      </c>
      <c r="AI39" s="15">
        <v>4.0674899999999997E-6</v>
      </c>
      <c r="AJ39" s="15">
        <v>4.1178699999999996E-6</v>
      </c>
      <c r="AK39" s="15">
        <v>3.2692599999999999E-6</v>
      </c>
      <c r="AL39" s="15">
        <v>2.98266E-6</v>
      </c>
      <c r="AM39" s="15">
        <v>3.2692599999999999E-6</v>
      </c>
      <c r="AN39" s="15">
        <v>2.94906E-6</v>
      </c>
      <c r="AO39" s="15">
        <v>2.93786E-6</v>
      </c>
      <c r="AP39" s="15">
        <v>2.6512499999999998E-6</v>
      </c>
      <c r="AQ39" s="15">
        <v>2.6344499999999998E-6</v>
      </c>
      <c r="AR39" s="15">
        <v>2.3086400000000001E-6</v>
      </c>
      <c r="AS39" s="15">
        <v>1.9828299999999999E-6</v>
      </c>
      <c r="AT39" s="15">
        <v>1.6570200000000001E-6</v>
      </c>
      <c r="AU39" s="15">
        <v>1.6738200000000001E-6</v>
      </c>
      <c r="AV39" s="15">
        <v>1.6906200000000001E-6</v>
      </c>
      <c r="AW39" s="15">
        <v>1.7130200000000001E-6</v>
      </c>
    </row>
    <row r="40" spans="1:49" s="14" customFormat="1">
      <c r="A40" s="14" t="s">
        <v>27</v>
      </c>
      <c r="B40" s="14" t="s">
        <v>28</v>
      </c>
      <c r="C40" s="14" t="s">
        <v>29</v>
      </c>
      <c r="D40" s="15" t="s">
        <v>30</v>
      </c>
      <c r="E40" s="15" t="s">
        <v>77</v>
      </c>
      <c r="F40" s="15" t="s">
        <v>78</v>
      </c>
      <c r="G40" s="15">
        <v>1.6775997000000001E-2</v>
      </c>
      <c r="H40" s="15">
        <v>1.8065169999999998E-2</v>
      </c>
      <c r="I40" s="15">
        <v>1.9204277999999998E-2</v>
      </c>
      <c r="J40" s="15">
        <v>1.5476965000000001E-2</v>
      </c>
      <c r="K40" s="15">
        <v>1.27003007E-2</v>
      </c>
      <c r="L40" s="15">
        <v>1.2016430099999999E-2</v>
      </c>
      <c r="M40" s="15">
        <v>1.3129190800000001E-2</v>
      </c>
      <c r="N40" s="15">
        <v>1.6633538400000002E-2</v>
      </c>
      <c r="O40" s="15">
        <v>1.792552679E-2</v>
      </c>
      <c r="P40" s="15">
        <v>2.042532335E-2</v>
      </c>
      <c r="Q40" s="15">
        <v>2.2106442630000001E-2</v>
      </c>
      <c r="R40" s="15">
        <v>2.0205272659999999E-2</v>
      </c>
      <c r="S40" s="15">
        <v>2.1661373020000003E-2</v>
      </c>
      <c r="T40" s="15">
        <v>2.2222428900000001E-2</v>
      </c>
      <c r="U40" s="15">
        <v>2.067079984E-2</v>
      </c>
      <c r="V40" s="15">
        <v>2.0362702900000001E-2</v>
      </c>
      <c r="W40" s="15">
        <v>1.8427887430000001E-2</v>
      </c>
      <c r="X40" s="15">
        <v>2.0628147119999996E-2</v>
      </c>
      <c r="Y40" s="15">
        <v>1.9202907240000001E-2</v>
      </c>
      <c r="Z40" s="15">
        <v>1.8131860240000002E-2</v>
      </c>
      <c r="AA40" s="15">
        <v>1.708691704E-2</v>
      </c>
      <c r="AB40" s="15">
        <v>1.5525267589999999E-2</v>
      </c>
      <c r="AC40" s="15">
        <v>1.3905568099000001E-2</v>
      </c>
      <c r="AD40" s="15">
        <v>1.0220216407999999E-2</v>
      </c>
      <c r="AE40" s="15">
        <v>1.0078643185E-2</v>
      </c>
      <c r="AF40" s="15">
        <v>1.0300936367999999E-2</v>
      </c>
      <c r="AG40" s="15">
        <v>9.4896390560000009E-3</v>
      </c>
      <c r="AH40" s="15">
        <v>9.5427623590000014E-3</v>
      </c>
      <c r="AI40" s="15">
        <v>8.2070109219999996E-3</v>
      </c>
      <c r="AJ40" s="15">
        <v>5.9262980890000001E-3</v>
      </c>
      <c r="AK40" s="15">
        <v>6.2731964250000005E-3</v>
      </c>
      <c r="AL40" s="15">
        <v>6.3681461570000005E-3</v>
      </c>
      <c r="AM40" s="15">
        <v>6.1736179250000004E-3</v>
      </c>
      <c r="AN40" s="15">
        <v>5.7084897450000007E-3</v>
      </c>
      <c r="AO40" s="15">
        <v>5.717717907E-3</v>
      </c>
      <c r="AP40" s="15">
        <v>5.8462670400000003E-3</v>
      </c>
      <c r="AQ40" s="15">
        <v>5.9790518829999995E-3</v>
      </c>
      <c r="AR40" s="15">
        <v>5.4099106850000007E-3</v>
      </c>
      <c r="AS40" s="15">
        <v>5.4085049859999993E-3</v>
      </c>
      <c r="AT40" s="15">
        <v>5.6866086869999995E-3</v>
      </c>
      <c r="AU40" s="15">
        <v>5.9346992430000002E-3</v>
      </c>
      <c r="AV40" s="15">
        <v>6.1051144990000002E-3</v>
      </c>
      <c r="AW40" s="15">
        <v>6.1064556740000001E-3</v>
      </c>
    </row>
    <row r="41" spans="1:49" s="14" customFormat="1">
      <c r="A41" s="14" t="s">
        <v>27</v>
      </c>
      <c r="B41" s="14" t="s">
        <v>28</v>
      </c>
      <c r="C41" s="14" t="s">
        <v>29</v>
      </c>
      <c r="D41" s="15" t="s">
        <v>30</v>
      </c>
      <c r="E41" s="15" t="s">
        <v>55</v>
      </c>
      <c r="F41" s="15" t="s">
        <v>56</v>
      </c>
      <c r="G41" s="15">
        <v>1.15599E-3</v>
      </c>
      <c r="H41" s="15">
        <v>1.1889800000000001E-3</v>
      </c>
      <c r="I41" s="15">
        <v>1.25661E-3</v>
      </c>
      <c r="J41" s="15">
        <v>1.3380099999999999E-3</v>
      </c>
      <c r="K41" s="15">
        <v>1.3755499999999999E-3</v>
      </c>
      <c r="L41" s="15">
        <v>1.40631E-3</v>
      </c>
      <c r="M41" s="15">
        <v>1.52418E-3</v>
      </c>
      <c r="N41" s="15">
        <v>1.62594E-3</v>
      </c>
      <c r="O41" s="15">
        <v>1.7151899999999999E-3</v>
      </c>
      <c r="P41" s="15">
        <v>1.82471E-3</v>
      </c>
      <c r="Q41" s="15">
        <v>1.9268499999999999E-3</v>
      </c>
      <c r="R41" s="15">
        <v>2.0215300000000001E-3</v>
      </c>
      <c r="S41" s="15">
        <v>2.0665200000000001E-3</v>
      </c>
      <c r="T41" s="15">
        <v>2.1378E-3</v>
      </c>
      <c r="U41" s="15">
        <v>2.2403900000000001E-3</v>
      </c>
      <c r="V41" s="15">
        <v>2.2757099999999998E-3</v>
      </c>
      <c r="W41" s="15">
        <v>2.4087700000000002E-3</v>
      </c>
      <c r="X41" s="15">
        <v>2.5711800000000002E-3</v>
      </c>
      <c r="Y41" s="15">
        <v>2.7013100000000002E-3</v>
      </c>
      <c r="Z41" s="15">
        <v>2.78144E-3</v>
      </c>
      <c r="AA41" s="15">
        <v>2.8497599999999998E-3</v>
      </c>
      <c r="AB41" s="15">
        <v>2.9472500000000002E-3</v>
      </c>
      <c r="AC41" s="15">
        <v>3.0483400000000001E-3</v>
      </c>
      <c r="AD41" s="15">
        <v>3.15227E-3</v>
      </c>
      <c r="AE41" s="15">
        <v>3.25071E-3</v>
      </c>
      <c r="AF41" s="15">
        <v>3.3314400000000002E-3</v>
      </c>
      <c r="AG41" s="15">
        <v>3.41537E-3</v>
      </c>
      <c r="AH41" s="15">
        <v>3.51067E-3</v>
      </c>
      <c r="AI41" s="15">
        <v>3.4757899999999999E-3</v>
      </c>
      <c r="AJ41" s="15">
        <v>3.5494900000000002E-3</v>
      </c>
      <c r="AK41" s="15">
        <v>3.7095299999999999E-3</v>
      </c>
      <c r="AL41" s="15">
        <v>3.7477399999999998E-3</v>
      </c>
      <c r="AM41" s="15">
        <v>3.80204E-3</v>
      </c>
      <c r="AN41" s="15">
        <v>3.8752000000000001E-3</v>
      </c>
      <c r="AO41" s="15">
        <v>4.0240199999999997E-3</v>
      </c>
      <c r="AP41" s="15">
        <v>4.1588399999999996E-3</v>
      </c>
      <c r="AQ41" s="15">
        <v>4.2010800000000003E-3</v>
      </c>
      <c r="AR41" s="15">
        <v>4.2910400000000003E-3</v>
      </c>
      <c r="AS41" s="15">
        <v>4.3810000000000003E-3</v>
      </c>
      <c r="AT41" s="15">
        <v>4.4702500000000003E-3</v>
      </c>
      <c r="AU41" s="15">
        <v>4.5594900000000002E-3</v>
      </c>
      <c r="AV41" s="15">
        <v>4.6487400000000002E-3</v>
      </c>
      <c r="AW41" s="15">
        <v>4.7379900000000001E-3</v>
      </c>
    </row>
    <row r="42" spans="1:49" s="14" customFormat="1">
      <c r="A42" s="14" t="s">
        <v>27</v>
      </c>
      <c r="B42" s="14" t="s">
        <v>28</v>
      </c>
      <c r="C42" s="14" t="s">
        <v>29</v>
      </c>
      <c r="D42" s="15" t="s">
        <v>30</v>
      </c>
      <c r="E42" s="15" t="s">
        <v>79</v>
      </c>
      <c r="F42" s="15" t="s">
        <v>80</v>
      </c>
      <c r="G42" s="15">
        <v>0.23163800000000001</v>
      </c>
      <c r="H42" s="15">
        <v>0.23163</v>
      </c>
      <c r="I42" s="15">
        <v>0.260162</v>
      </c>
      <c r="J42" s="15">
        <v>0.27086300000000002</v>
      </c>
      <c r="K42" s="15">
        <v>0.27082699999999998</v>
      </c>
      <c r="L42" s="15">
        <v>0.278086</v>
      </c>
      <c r="M42" s="15">
        <v>0.31569900000000001</v>
      </c>
      <c r="N42" s="15">
        <v>0.34489799999999998</v>
      </c>
      <c r="O42" s="15">
        <v>0.37776100000000001</v>
      </c>
      <c r="P42" s="15">
        <v>0.36118800000000001</v>
      </c>
      <c r="Q42" s="15">
        <v>0.34986499999999998</v>
      </c>
      <c r="R42" s="15">
        <v>0.39460200000000001</v>
      </c>
      <c r="S42" s="15">
        <v>0.43481799999999998</v>
      </c>
      <c r="T42" s="15">
        <v>0.50027999999999995</v>
      </c>
      <c r="U42" s="15">
        <v>0.53335699999999997</v>
      </c>
      <c r="V42" s="15">
        <v>0.55055799999999999</v>
      </c>
      <c r="W42" s="15">
        <v>0.64447100000000002</v>
      </c>
      <c r="X42" s="15">
        <v>0.69477100000000003</v>
      </c>
      <c r="Y42" s="15">
        <v>0.79139300000000001</v>
      </c>
      <c r="Z42" s="15">
        <v>0.81610300000000002</v>
      </c>
      <c r="AA42" s="15">
        <v>0.86152799999999996</v>
      </c>
      <c r="AB42" s="15">
        <v>0.96816999999999998</v>
      </c>
      <c r="AC42" s="15">
        <v>1.0832599999999999</v>
      </c>
      <c r="AD42" s="15">
        <v>1.17703</v>
      </c>
      <c r="AE42" s="15">
        <v>1.06999</v>
      </c>
      <c r="AF42" s="15">
        <v>1.04793</v>
      </c>
      <c r="AG42" s="15">
        <v>0.97085200000000005</v>
      </c>
      <c r="AH42" s="15">
        <v>0.89182799999999995</v>
      </c>
      <c r="AI42" s="15">
        <v>1.23688</v>
      </c>
      <c r="AJ42" s="15">
        <v>1.41042</v>
      </c>
      <c r="AK42" s="15">
        <v>1.1761699999999999</v>
      </c>
      <c r="AL42" s="15">
        <v>1.1107400000000001</v>
      </c>
      <c r="AM42" s="15">
        <v>0.99556500000000003</v>
      </c>
      <c r="AN42" s="15">
        <v>1.0464500000000001</v>
      </c>
      <c r="AO42" s="15">
        <v>0.88991100000000001</v>
      </c>
      <c r="AP42" s="15">
        <v>0.89185700000000001</v>
      </c>
      <c r="AQ42" s="15">
        <v>0.87069700000000005</v>
      </c>
      <c r="AR42" s="15">
        <v>0.89871199999999996</v>
      </c>
      <c r="AS42" s="15">
        <v>0.857016</v>
      </c>
      <c r="AT42" s="15">
        <v>0.96787800000000002</v>
      </c>
      <c r="AU42" s="15">
        <v>0.857769</v>
      </c>
      <c r="AV42" s="15">
        <v>0.93146700000000004</v>
      </c>
      <c r="AW42" s="15">
        <v>0.92686800000000003</v>
      </c>
    </row>
    <row r="43" spans="1:49" s="14" customFormat="1">
      <c r="A43" s="14" t="s">
        <v>27</v>
      </c>
      <c r="B43" s="14" t="s">
        <v>28</v>
      </c>
      <c r="C43" s="14" t="s">
        <v>29</v>
      </c>
      <c r="D43" s="15" t="s">
        <v>30</v>
      </c>
      <c r="E43" s="15" t="s">
        <v>81</v>
      </c>
      <c r="F43" s="15" t="s">
        <v>82</v>
      </c>
      <c r="G43" s="15">
        <v>8.1717600000000001E-3</v>
      </c>
      <c r="H43" s="15">
        <v>8.1717600000000001E-3</v>
      </c>
      <c r="I43" s="15">
        <v>8.1575899999999993E-3</v>
      </c>
      <c r="J43" s="15">
        <v>8.2705699999999997E-3</v>
      </c>
      <c r="K43" s="15">
        <v>8.9885499999999997E-3</v>
      </c>
      <c r="L43" s="15">
        <v>8.5574999999999991E-3</v>
      </c>
      <c r="M43" s="15">
        <v>9.8399400000000001E-3</v>
      </c>
      <c r="N43" s="15">
        <v>1.0929400000000001E-2</v>
      </c>
      <c r="O43" s="15">
        <v>1.1579799999999999E-2</v>
      </c>
      <c r="P43" s="15">
        <v>1.07178E-2</v>
      </c>
      <c r="Q43" s="15">
        <v>1.11138E-2</v>
      </c>
      <c r="R43" s="15">
        <v>1.14015E-2</v>
      </c>
      <c r="S43" s="15">
        <v>1.07384E-2</v>
      </c>
      <c r="T43" s="15">
        <v>9.4313499999999998E-3</v>
      </c>
      <c r="U43" s="15">
        <v>8.6452400000000002E-3</v>
      </c>
      <c r="V43" s="15">
        <v>7.9315600000000007E-3</v>
      </c>
      <c r="W43" s="15">
        <v>7.5898500000000004E-3</v>
      </c>
      <c r="X43" s="15">
        <v>6.8163399999999997E-3</v>
      </c>
      <c r="Y43" s="15">
        <v>7.0562200000000002E-3</v>
      </c>
      <c r="Z43" s="15">
        <v>7.1680199999999998E-3</v>
      </c>
      <c r="AA43" s="15">
        <v>6.2950599999999999E-3</v>
      </c>
      <c r="AB43" s="15">
        <v>6.4420600000000003E-3</v>
      </c>
      <c r="AC43" s="15">
        <v>7.5255799999999996E-3</v>
      </c>
      <c r="AD43" s="15">
        <v>7.1949300000000004E-3</v>
      </c>
      <c r="AE43" s="15">
        <v>6.7248799999999999E-3</v>
      </c>
      <c r="AF43" s="15">
        <v>7.1269699999999998E-3</v>
      </c>
      <c r="AG43" s="15">
        <v>7.0448400000000001E-3</v>
      </c>
      <c r="AH43" s="15">
        <v>7.6954299999999996E-3</v>
      </c>
      <c r="AI43" s="15">
        <v>9.4997699999999994E-3</v>
      </c>
      <c r="AJ43" s="15">
        <v>1.12517E-2</v>
      </c>
      <c r="AK43" s="15">
        <v>1.0676690920000001E-2</v>
      </c>
      <c r="AL43" s="15">
        <v>1.0694296000000001E-2</v>
      </c>
      <c r="AM43" s="15">
        <v>9.9443951399999994E-3</v>
      </c>
      <c r="AN43" s="15">
        <v>9.8694443999999999E-3</v>
      </c>
      <c r="AO43" s="15">
        <v>9.3485644000000003E-3</v>
      </c>
      <c r="AP43" s="15">
        <v>9.2827389299999993E-3</v>
      </c>
      <c r="AQ43" s="15">
        <v>9.0224743999999992E-3</v>
      </c>
      <c r="AR43" s="15">
        <v>9.2678643999999991E-3</v>
      </c>
      <c r="AS43" s="15">
        <v>9.5487743999999996E-3</v>
      </c>
      <c r="AT43" s="15">
        <v>9.4165435999999988E-3</v>
      </c>
      <c r="AU43" s="15">
        <v>9.217593599999999E-3</v>
      </c>
      <c r="AV43" s="15">
        <v>9.3671235999999991E-3</v>
      </c>
      <c r="AW43" s="15">
        <v>9.4675152799999999E-3</v>
      </c>
    </row>
    <row r="44" spans="1:49">
      <c r="AV44" t="s">
        <v>107</v>
      </c>
      <c r="AW44" s="26">
        <f>SUM(AW31:AW43)</f>
        <v>1.5840827382439999</v>
      </c>
    </row>
    <row r="45" spans="1:49">
      <c r="AV45" t="s">
        <v>112</v>
      </c>
      <c r="AW45" s="26">
        <f>AW44*265</f>
        <v>419.78192563465996</v>
      </c>
    </row>
    <row r="46" spans="1:49">
      <c r="A46" s="23" t="s">
        <v>57</v>
      </c>
      <c r="B46" s="23" t="s">
        <v>58</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row>
    <row r="47" spans="1:49">
      <c r="A47" s="23" t="s">
        <v>59</v>
      </c>
      <c r="B47" s="23" t="s">
        <v>83</v>
      </c>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row>
    <row r="48" spans="1:49">
      <c r="A48" s="23" t="s">
        <v>61</v>
      </c>
      <c r="B48" s="23">
        <v>1970</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row>
    <row r="49" spans="1:49">
      <c r="A49" s="23" t="s">
        <v>62</v>
      </c>
      <c r="B49" s="23">
        <v>2012</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row>
    <row r="50" spans="1:49">
      <c r="A50" s="23" t="s">
        <v>63</v>
      </c>
      <c r="B50" s="23" t="s">
        <v>64</v>
      </c>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row>
    <row r="51" spans="1:49">
      <c r="A51" s="25" t="s">
        <v>65</v>
      </c>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row>
    <row r="53" spans="1:49">
      <c r="A53" s="24" t="s">
        <v>66</v>
      </c>
      <c r="B53" s="24" t="s">
        <v>67</v>
      </c>
      <c r="C53" s="24" t="s">
        <v>68</v>
      </c>
      <c r="D53" s="24" t="s">
        <v>69</v>
      </c>
      <c r="E53" s="24" t="s">
        <v>70</v>
      </c>
      <c r="F53" s="24" t="s">
        <v>71</v>
      </c>
      <c r="G53" s="24">
        <v>1970</v>
      </c>
      <c r="H53" s="24">
        <v>1971</v>
      </c>
      <c r="I53" s="24">
        <v>1972</v>
      </c>
      <c r="J53" s="24">
        <v>1973</v>
      </c>
      <c r="K53" s="24">
        <v>1974</v>
      </c>
      <c r="L53" s="24">
        <v>1975</v>
      </c>
      <c r="M53" s="24">
        <v>1976</v>
      </c>
      <c r="N53" s="24">
        <v>1977</v>
      </c>
      <c r="O53" s="24">
        <v>1978</v>
      </c>
      <c r="P53" s="24">
        <v>1979</v>
      </c>
      <c r="Q53" s="24">
        <v>1980</v>
      </c>
      <c r="R53" s="24">
        <v>1981</v>
      </c>
      <c r="S53" s="24">
        <v>1982</v>
      </c>
      <c r="T53" s="24">
        <v>1983</v>
      </c>
      <c r="U53" s="24">
        <v>1984</v>
      </c>
      <c r="V53" s="24">
        <v>1985</v>
      </c>
      <c r="W53" s="24">
        <v>1986</v>
      </c>
      <c r="X53" s="24">
        <v>1987</v>
      </c>
      <c r="Y53" s="24">
        <v>1988</v>
      </c>
      <c r="Z53" s="24">
        <v>1989</v>
      </c>
      <c r="AA53" s="24">
        <v>1990</v>
      </c>
      <c r="AB53" s="24">
        <v>1991</v>
      </c>
      <c r="AC53" s="24">
        <v>1992</v>
      </c>
      <c r="AD53" s="24">
        <v>1993</v>
      </c>
      <c r="AE53" s="24">
        <v>1994</v>
      </c>
      <c r="AF53" s="24">
        <v>1995</v>
      </c>
      <c r="AG53" s="24">
        <v>1996</v>
      </c>
      <c r="AH53" s="24">
        <v>1997</v>
      </c>
      <c r="AI53" s="24">
        <v>1998</v>
      </c>
      <c r="AJ53" s="24">
        <v>1999</v>
      </c>
      <c r="AK53" s="24">
        <v>2000</v>
      </c>
      <c r="AL53" s="24">
        <v>2001</v>
      </c>
      <c r="AM53" s="24">
        <v>2002</v>
      </c>
      <c r="AN53" s="24">
        <v>2003</v>
      </c>
      <c r="AO53" s="24">
        <v>2004</v>
      </c>
      <c r="AP53" s="24">
        <v>2005</v>
      </c>
      <c r="AQ53" s="24">
        <v>2006</v>
      </c>
      <c r="AR53" s="24">
        <v>2007</v>
      </c>
      <c r="AS53" s="24">
        <v>2008</v>
      </c>
      <c r="AT53" s="24">
        <v>2009</v>
      </c>
      <c r="AU53" s="24">
        <v>2010</v>
      </c>
      <c r="AV53" s="24">
        <v>2011</v>
      </c>
      <c r="AW53" s="24">
        <v>2012</v>
      </c>
    </row>
    <row r="54" spans="1:49" s="14" customFormat="1">
      <c r="A54" s="14" t="s">
        <v>27</v>
      </c>
      <c r="B54" s="14" t="s">
        <v>28</v>
      </c>
      <c r="C54" s="14" t="s">
        <v>29</v>
      </c>
      <c r="D54" s="15" t="s">
        <v>30</v>
      </c>
      <c r="E54" s="15" t="s">
        <v>31</v>
      </c>
      <c r="F54" s="15" t="s">
        <v>32</v>
      </c>
      <c r="G54" s="15">
        <v>4421.4863000000005</v>
      </c>
      <c r="H54" s="15">
        <v>4421.4863000000005</v>
      </c>
      <c r="I54" s="15">
        <v>4825.9763000000003</v>
      </c>
      <c r="J54" s="15">
        <v>5308.4267</v>
      </c>
      <c r="K54" s="15">
        <v>5074.8963000000003</v>
      </c>
      <c r="L54" s="15">
        <v>5535.5167000000001</v>
      </c>
      <c r="M54" s="15">
        <v>6182.5663000000004</v>
      </c>
      <c r="N54" s="15">
        <v>6988.4563000000007</v>
      </c>
      <c r="O54" s="15">
        <v>7666.7963</v>
      </c>
      <c r="P54" s="15">
        <v>8099.2263000000003</v>
      </c>
      <c r="Q54" s="15">
        <v>9026.4763000000003</v>
      </c>
      <c r="R54" s="15">
        <v>9735.9262999999992</v>
      </c>
      <c r="S54" s="15">
        <v>10053.373</v>
      </c>
      <c r="T54" s="15">
        <v>12732.0093</v>
      </c>
      <c r="U54" s="15">
        <v>14125.049299999999</v>
      </c>
      <c r="V54" s="15">
        <v>15785.242999999999</v>
      </c>
      <c r="W54" s="15">
        <v>17524.983</v>
      </c>
      <c r="X54" s="15">
        <v>19870.952000000001</v>
      </c>
      <c r="Y54" s="15">
        <v>21575.421000000002</v>
      </c>
      <c r="Z54" s="15">
        <v>23103.400599999997</v>
      </c>
      <c r="AA54" s="15">
        <v>24446.047300000002</v>
      </c>
      <c r="AB54" s="15">
        <v>27133.335299999999</v>
      </c>
      <c r="AC54" s="15">
        <v>29216.588599999999</v>
      </c>
      <c r="AD54" s="15">
        <v>31609.908599999995</v>
      </c>
      <c r="AE54" s="15">
        <v>23584.745600000002</v>
      </c>
      <c r="AF54" s="15">
        <v>24356.368199999997</v>
      </c>
      <c r="AG54" s="15">
        <v>23829.838300000003</v>
      </c>
      <c r="AH54" s="15">
        <v>21275.033299999999</v>
      </c>
      <c r="AI54" s="15">
        <v>23622.145699999997</v>
      </c>
      <c r="AJ54" s="15">
        <v>21450.085999999999</v>
      </c>
      <c r="AK54" s="15">
        <v>22667.935700000002</v>
      </c>
      <c r="AL54" s="15">
        <v>23736.291299999997</v>
      </c>
      <c r="AM54" s="15">
        <v>25304.847599999997</v>
      </c>
      <c r="AN54" s="15">
        <v>28751.706999999999</v>
      </c>
      <c r="AO54" s="15">
        <v>28303.628299999997</v>
      </c>
      <c r="AP54" s="15">
        <v>29560.435700000002</v>
      </c>
      <c r="AQ54" s="15">
        <v>29623.939699999995</v>
      </c>
      <c r="AR54" s="15">
        <v>30720.466699999997</v>
      </c>
      <c r="AS54" s="15">
        <v>29280.116399999999</v>
      </c>
      <c r="AT54" s="15">
        <v>30075.143000000004</v>
      </c>
      <c r="AU54" s="15">
        <v>28164.269</v>
      </c>
      <c r="AV54" s="15">
        <v>30507.760599999998</v>
      </c>
      <c r="AW54" s="15">
        <v>30507.760599999998</v>
      </c>
    </row>
    <row r="55" spans="1:49" s="14" customFormat="1">
      <c r="A55" s="14" t="s">
        <v>27</v>
      </c>
      <c r="B55" s="14" t="s">
        <v>28</v>
      </c>
      <c r="C55" s="14" t="s">
        <v>29</v>
      </c>
      <c r="D55" s="15" t="s">
        <v>30</v>
      </c>
      <c r="E55" s="15" t="s">
        <v>33</v>
      </c>
      <c r="F55" s="15" t="s">
        <v>34</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v>2.9657</v>
      </c>
      <c r="AM55" s="15"/>
      <c r="AN55" s="15"/>
      <c r="AO55" s="15"/>
      <c r="AP55" s="15"/>
      <c r="AQ55" s="15"/>
      <c r="AR55" s="15"/>
      <c r="AS55" s="15"/>
      <c r="AT55" s="15"/>
      <c r="AU55" s="15"/>
      <c r="AV55" s="15"/>
      <c r="AW55" s="15"/>
    </row>
    <row r="56" spans="1:49" s="14" customFormat="1">
      <c r="A56" s="14" t="s">
        <v>27</v>
      </c>
      <c r="B56" s="14" t="s">
        <v>28</v>
      </c>
      <c r="C56" s="14" t="s">
        <v>29</v>
      </c>
      <c r="D56" s="15" t="s">
        <v>30</v>
      </c>
      <c r="E56" s="15" t="s">
        <v>35</v>
      </c>
      <c r="F56" s="15" t="s">
        <v>36</v>
      </c>
      <c r="G56" s="15">
        <v>2537.0610000000006</v>
      </c>
      <c r="H56" s="15">
        <v>2537.0610000000006</v>
      </c>
      <c r="I56" s="15">
        <v>2437.1064000000001</v>
      </c>
      <c r="J56" s="15">
        <v>2115.3442</v>
      </c>
      <c r="K56" s="15">
        <v>3555.8955999999998</v>
      </c>
      <c r="L56" s="15">
        <v>2990.4897999999998</v>
      </c>
      <c r="M56" s="15">
        <v>3816.3444000000004</v>
      </c>
      <c r="N56" s="15">
        <v>4589.5092000000004</v>
      </c>
      <c r="O56" s="15">
        <v>4634.764799999999</v>
      </c>
      <c r="P56" s="15">
        <v>2592.0854000000004</v>
      </c>
      <c r="Q56" s="15">
        <v>2149.9807000000001</v>
      </c>
      <c r="R56" s="15">
        <v>2357.3875000000003</v>
      </c>
      <c r="S56" s="15">
        <v>2870.7440000000001</v>
      </c>
      <c r="T56" s="15">
        <v>2893.8652000000002</v>
      </c>
      <c r="U56" s="15">
        <v>3295.2621000000004</v>
      </c>
      <c r="V56" s="15">
        <v>2826.1481999999996</v>
      </c>
      <c r="W56" s="15">
        <v>3148.9919</v>
      </c>
      <c r="X56" s="15">
        <v>3392.3978999999999</v>
      </c>
      <c r="Y56" s="15">
        <v>4086.3203999999996</v>
      </c>
      <c r="Z56" s="15">
        <v>3987.9120000000003</v>
      </c>
      <c r="AA56" s="15">
        <v>2985.1581000000001</v>
      </c>
      <c r="AB56" s="15">
        <v>2158.0174999999999</v>
      </c>
      <c r="AC56" s="15">
        <v>3705.1628999999998</v>
      </c>
      <c r="AD56" s="15">
        <v>2966.4965000000002</v>
      </c>
      <c r="AE56" s="15">
        <v>3299.7244000000001</v>
      </c>
      <c r="AF56" s="15">
        <v>2921.6945999999998</v>
      </c>
      <c r="AG56" s="15">
        <v>2637.3089999999997</v>
      </c>
      <c r="AH56" s="15">
        <v>2594.9137000000001</v>
      </c>
      <c r="AI56" s="15">
        <v>4400.7639999999992</v>
      </c>
      <c r="AJ56" s="15">
        <v>5846.9531999999999</v>
      </c>
      <c r="AK56" s="15">
        <v>4257.0454</v>
      </c>
      <c r="AL56" s="15">
        <v>5539.0772999999999</v>
      </c>
      <c r="AM56" s="15">
        <v>4530.3143</v>
      </c>
      <c r="AN56" s="15">
        <v>3862.9827</v>
      </c>
      <c r="AO56" s="15">
        <v>4934.6499999999996</v>
      </c>
      <c r="AP56" s="15">
        <v>3909.8732999999997</v>
      </c>
      <c r="AQ56" s="15">
        <v>5566.3423000000003</v>
      </c>
      <c r="AR56" s="15">
        <v>6228.5928999999996</v>
      </c>
      <c r="AS56" s="15">
        <v>6530.8068000000003</v>
      </c>
      <c r="AT56" s="15">
        <v>7346.9522999999999</v>
      </c>
      <c r="AU56" s="15">
        <v>5597.4477999999999</v>
      </c>
      <c r="AV56" s="15">
        <v>7066.5065999999997</v>
      </c>
      <c r="AW56" s="15">
        <v>7166.1541999999999</v>
      </c>
    </row>
    <row r="57" spans="1:49" s="14" customFormat="1">
      <c r="A57" s="14" t="s">
        <v>27</v>
      </c>
      <c r="B57" s="14" t="s">
        <v>28</v>
      </c>
      <c r="C57" s="14" t="s">
        <v>29</v>
      </c>
      <c r="D57" s="15" t="s">
        <v>30</v>
      </c>
      <c r="E57" s="15" t="s">
        <v>37</v>
      </c>
      <c r="F57" s="15" t="s">
        <v>38</v>
      </c>
      <c r="G57" s="15">
        <v>828.74699999999984</v>
      </c>
      <c r="H57" s="15">
        <v>828.74773800000003</v>
      </c>
      <c r="I57" s="15">
        <v>870.60764400000005</v>
      </c>
      <c r="J57" s="15">
        <v>862.22016400000007</v>
      </c>
      <c r="K57" s="15">
        <v>802.41791499999999</v>
      </c>
      <c r="L57" s="15">
        <v>815.51443100000006</v>
      </c>
      <c r="M57" s="15">
        <v>924.24451399999998</v>
      </c>
      <c r="N57" s="15">
        <v>1012.25307</v>
      </c>
      <c r="O57" s="15">
        <v>1153.9721999999999</v>
      </c>
      <c r="P57" s="15">
        <v>2782.4180800000004</v>
      </c>
      <c r="Q57" s="15">
        <v>2495.87898</v>
      </c>
      <c r="R57" s="15">
        <v>2949.7793099999999</v>
      </c>
      <c r="S57" s="15">
        <v>3176.6623300000001</v>
      </c>
      <c r="T57" s="15">
        <v>3214.6428299999998</v>
      </c>
      <c r="U57" s="15">
        <v>3077.7796200000003</v>
      </c>
      <c r="V57" s="15">
        <v>2844.3802299999998</v>
      </c>
      <c r="W57" s="15">
        <v>3627.3105099999998</v>
      </c>
      <c r="X57" s="15">
        <v>3463.0087700000004</v>
      </c>
      <c r="Y57" s="15">
        <v>4216.8377</v>
      </c>
      <c r="Z57" s="15">
        <v>4102.9152000000004</v>
      </c>
      <c r="AA57" s="15">
        <v>4581.3447999999999</v>
      </c>
      <c r="AB57" s="15">
        <v>5588.8814000000002</v>
      </c>
      <c r="AC57" s="15">
        <v>6356.5112300000001</v>
      </c>
      <c r="AD57" s="15">
        <v>7149.2950499999988</v>
      </c>
      <c r="AE57" s="15">
        <v>7869.4460999999992</v>
      </c>
      <c r="AF57" s="15">
        <v>7510.6760799999993</v>
      </c>
      <c r="AG57" s="15">
        <v>7058.1629999999986</v>
      </c>
      <c r="AH57" s="15">
        <v>7185.53042</v>
      </c>
      <c r="AI57" s="15">
        <v>11756.6023</v>
      </c>
      <c r="AJ57" s="15">
        <v>15287.997500000001</v>
      </c>
      <c r="AK57" s="15">
        <v>11562.852620000001</v>
      </c>
      <c r="AL57" s="15">
        <v>10094.75979</v>
      </c>
      <c r="AM57" s="15">
        <v>7979.82996</v>
      </c>
      <c r="AN57" s="15">
        <v>7741.6608299999998</v>
      </c>
      <c r="AO57" s="15">
        <v>5242.26</v>
      </c>
      <c r="AP57" s="15">
        <v>5291.5249099999992</v>
      </c>
      <c r="AQ57" s="15">
        <v>4510.1198099999992</v>
      </c>
      <c r="AR57" s="15">
        <v>4456.9618299999993</v>
      </c>
      <c r="AS57" s="15">
        <v>4364.1725800000004</v>
      </c>
      <c r="AT57" s="15">
        <v>6126.7197600000009</v>
      </c>
      <c r="AU57" s="15">
        <v>5666.2968400000009</v>
      </c>
      <c r="AV57" s="15">
        <v>5494.6428700000006</v>
      </c>
      <c r="AW57" s="15">
        <v>5403.1753699999999</v>
      </c>
    </row>
    <row r="58" spans="1:49" s="14" customFormat="1">
      <c r="A58" s="14" t="s">
        <v>27</v>
      </c>
      <c r="B58" s="14" t="s">
        <v>28</v>
      </c>
      <c r="C58" s="14" t="s">
        <v>29</v>
      </c>
      <c r="D58" s="15" t="s">
        <v>30</v>
      </c>
      <c r="E58" s="15" t="s">
        <v>39</v>
      </c>
      <c r="F58" s="15" t="s">
        <v>40</v>
      </c>
      <c r="G58" s="15">
        <v>458.827</v>
      </c>
      <c r="H58" s="15">
        <v>458.827</v>
      </c>
      <c r="I58" s="15">
        <v>628.88699999999994</v>
      </c>
      <c r="J58" s="15">
        <v>673.79100000000005</v>
      </c>
      <c r="K58" s="15">
        <v>574.34900000000005</v>
      </c>
      <c r="L58" s="15">
        <v>635.25900000000001</v>
      </c>
      <c r="M58" s="15">
        <v>699.43</v>
      </c>
      <c r="N58" s="15">
        <v>680.23800000000006</v>
      </c>
      <c r="O58" s="15">
        <v>760.41399999999999</v>
      </c>
      <c r="P58" s="15"/>
      <c r="Q58" s="15"/>
      <c r="R58" s="15"/>
      <c r="S58" s="15"/>
      <c r="T58" s="15"/>
      <c r="U58" s="15"/>
      <c r="V58" s="15"/>
      <c r="W58" s="15"/>
      <c r="X58" s="15"/>
      <c r="Y58" s="15"/>
      <c r="Z58" s="15"/>
      <c r="AA58" s="15">
        <v>5.9945000000000004</v>
      </c>
      <c r="AB58" s="15"/>
      <c r="AC58" s="15">
        <v>2.9657</v>
      </c>
      <c r="AD58" s="15"/>
      <c r="AE58" s="15"/>
      <c r="AF58" s="15"/>
      <c r="AG58" s="15"/>
      <c r="AH58" s="15"/>
      <c r="AI58" s="15"/>
      <c r="AJ58" s="15"/>
      <c r="AK58" s="15"/>
      <c r="AL58" s="15"/>
      <c r="AM58" s="15"/>
      <c r="AN58" s="15"/>
      <c r="AO58" s="15"/>
      <c r="AP58" s="15"/>
      <c r="AQ58" s="15"/>
      <c r="AR58" s="15"/>
      <c r="AS58" s="15"/>
      <c r="AT58" s="15"/>
      <c r="AU58" s="15"/>
      <c r="AV58" s="15"/>
      <c r="AW58" s="15"/>
    </row>
    <row r="59" spans="1:49" s="14" customFormat="1">
      <c r="A59" s="14" t="s">
        <v>27</v>
      </c>
      <c r="B59" s="14" t="s">
        <v>28</v>
      </c>
      <c r="C59" s="14" t="s">
        <v>29</v>
      </c>
      <c r="D59" s="15" t="s">
        <v>30</v>
      </c>
      <c r="E59" s="15" t="s">
        <v>41</v>
      </c>
      <c r="F59" s="15" t="s">
        <v>42</v>
      </c>
      <c r="G59" s="15">
        <v>972.25099999999998</v>
      </c>
      <c r="H59" s="15">
        <v>972.25099999999998</v>
      </c>
      <c r="I59" s="15">
        <v>784.72919999999999</v>
      </c>
      <c r="J59" s="15">
        <v>656.59100000000001</v>
      </c>
      <c r="K59" s="15">
        <v>981.90980000000002</v>
      </c>
      <c r="L59" s="15">
        <v>903.20140000000004</v>
      </c>
      <c r="M59" s="15">
        <v>961.90599999999995</v>
      </c>
      <c r="N59" s="15">
        <v>1268.4964000000002</v>
      </c>
      <c r="O59" s="15">
        <v>1200.8120000000001</v>
      </c>
      <c r="P59" s="15">
        <v>766.88879999999995</v>
      </c>
      <c r="Q59" s="15">
        <v>894.17139999999995</v>
      </c>
      <c r="R59" s="15">
        <v>705.12979999999993</v>
      </c>
      <c r="S59" s="15">
        <v>982.7432</v>
      </c>
      <c r="T59" s="15">
        <v>659.50660000000005</v>
      </c>
      <c r="U59" s="15">
        <v>734.11299999999994</v>
      </c>
      <c r="V59" s="15">
        <v>766.25919999999996</v>
      </c>
      <c r="W59" s="15">
        <v>869.27620000000002</v>
      </c>
      <c r="X59" s="15">
        <v>924.7002</v>
      </c>
      <c r="Y59" s="15">
        <v>1013.3542</v>
      </c>
      <c r="Z59" s="15">
        <v>1039.1669999999999</v>
      </c>
      <c r="AA59" s="15">
        <v>1124.3710000000001</v>
      </c>
      <c r="AB59" s="15">
        <v>1169.8710000000001</v>
      </c>
      <c r="AC59" s="15">
        <v>1273.4669999999999</v>
      </c>
      <c r="AD59" s="15">
        <v>1262.596</v>
      </c>
      <c r="AE59" s="15">
        <v>1471.6940000000002</v>
      </c>
      <c r="AF59" s="15">
        <v>1506.8810000000001</v>
      </c>
      <c r="AG59" s="15">
        <v>1465.309</v>
      </c>
      <c r="AH59" s="15">
        <v>1457.2240000000002</v>
      </c>
      <c r="AI59" s="15">
        <v>1410.299</v>
      </c>
      <c r="AJ59" s="15">
        <v>1621.3760000000002</v>
      </c>
      <c r="AK59" s="15">
        <v>1583.145</v>
      </c>
      <c r="AL59" s="15">
        <v>1794.9555</v>
      </c>
      <c r="AM59" s="15">
        <v>2025.4442999999999</v>
      </c>
      <c r="AN59" s="15">
        <v>2176.5320000000002</v>
      </c>
      <c r="AO59" s="15">
        <v>2142.529</v>
      </c>
      <c r="AP59" s="15">
        <v>2209.7257</v>
      </c>
      <c r="AQ59" s="15">
        <v>2253.0074</v>
      </c>
      <c r="AR59" s="15">
        <v>2259.2222000000002</v>
      </c>
      <c r="AS59" s="15">
        <v>2301.2725</v>
      </c>
      <c r="AT59" s="15">
        <v>2304.0312000000004</v>
      </c>
      <c r="AU59" s="15">
        <v>2186.4381000000003</v>
      </c>
      <c r="AV59" s="15">
        <v>2195.7256000000002</v>
      </c>
      <c r="AW59" s="15">
        <v>2195.7256000000002</v>
      </c>
    </row>
    <row r="60" spans="1:49" s="14" customFormat="1">
      <c r="A60" s="14" t="s">
        <v>27</v>
      </c>
      <c r="B60" s="14" t="s">
        <v>28</v>
      </c>
      <c r="C60" s="14" t="s">
        <v>29</v>
      </c>
      <c r="D60" s="15" t="s">
        <v>30</v>
      </c>
      <c r="E60" s="15" t="s">
        <v>84</v>
      </c>
      <c r="F60" s="15" t="s">
        <v>85</v>
      </c>
      <c r="G60" s="15">
        <v>44.468999999999994</v>
      </c>
      <c r="H60" s="15">
        <v>44.468999999999994</v>
      </c>
      <c r="I60" s="15">
        <v>50.368499999999997</v>
      </c>
      <c r="J60" s="15">
        <v>54.536400000000008</v>
      </c>
      <c r="K60" s="15">
        <v>63.215000000000003</v>
      </c>
      <c r="L60" s="15">
        <v>71.036600000000007</v>
      </c>
      <c r="M60" s="15">
        <v>82.759200000000007</v>
      </c>
      <c r="N60" s="15">
        <v>88.582799999999992</v>
      </c>
      <c r="O60" s="15">
        <v>107.81720000000001</v>
      </c>
      <c r="P60" s="15">
        <v>140.036</v>
      </c>
      <c r="Q60" s="15">
        <v>175.864</v>
      </c>
      <c r="R60" s="15">
        <v>300.75100000000003</v>
      </c>
      <c r="S60" s="15">
        <v>218.37300000000002</v>
      </c>
      <c r="T60" s="15">
        <v>363.76400000000001</v>
      </c>
      <c r="U60" s="15">
        <v>489.52799999999996</v>
      </c>
      <c r="V60" s="15">
        <v>509.39699999999999</v>
      </c>
      <c r="W60" s="15">
        <v>671.45800000000008</v>
      </c>
      <c r="X60" s="15">
        <v>748.41499999999996</v>
      </c>
      <c r="Y60" s="15">
        <v>764.32</v>
      </c>
      <c r="Z60" s="15">
        <v>905.21999999999991</v>
      </c>
      <c r="AA60" s="15">
        <v>1018.073</v>
      </c>
      <c r="AB60" s="15">
        <v>1135.806</v>
      </c>
      <c r="AC60" s="15">
        <v>1073.6190000000001</v>
      </c>
      <c r="AD60" s="15">
        <v>1109.973</v>
      </c>
      <c r="AE60" s="15">
        <v>1276.424</v>
      </c>
      <c r="AF60" s="15">
        <v>1239.8959999999997</v>
      </c>
      <c r="AG60" s="15">
        <v>1176.1800000000003</v>
      </c>
      <c r="AH60" s="15">
        <v>1235.2449999999999</v>
      </c>
      <c r="AI60" s="15">
        <v>1319.4609999999998</v>
      </c>
      <c r="AJ60" s="15">
        <v>1293.0470000000003</v>
      </c>
      <c r="AK60" s="15">
        <v>1307.5700000000002</v>
      </c>
      <c r="AL60" s="15">
        <v>1419.2699999999998</v>
      </c>
      <c r="AM60" s="15">
        <v>1465.6799999999998</v>
      </c>
      <c r="AN60" s="15">
        <v>1457.8100000000002</v>
      </c>
      <c r="AO60" s="15">
        <v>1485.4600000000003</v>
      </c>
      <c r="AP60" s="15">
        <v>1493.69</v>
      </c>
      <c r="AQ60" s="15"/>
      <c r="AR60" s="15">
        <v>1310.0899999999999</v>
      </c>
      <c r="AS60" s="15">
        <v>1319.2849999999999</v>
      </c>
      <c r="AT60" s="15">
        <v>1244.873</v>
      </c>
      <c r="AU60" s="15"/>
      <c r="AV60" s="15">
        <v>1301.9109999999998</v>
      </c>
      <c r="AW60" s="15">
        <v>1301.9109999999998</v>
      </c>
    </row>
    <row r="61" spans="1:49" s="14" customFormat="1">
      <c r="A61" s="14" t="s">
        <v>27</v>
      </c>
      <c r="B61" s="14" t="s">
        <v>28</v>
      </c>
      <c r="C61" s="14" t="s">
        <v>29</v>
      </c>
      <c r="D61" s="15" t="s">
        <v>30</v>
      </c>
      <c r="E61" s="15" t="s">
        <v>86</v>
      </c>
      <c r="F61" s="15" t="s">
        <v>87</v>
      </c>
      <c r="G61" s="15">
        <v>212.42</v>
      </c>
      <c r="H61" s="15">
        <v>252.416</v>
      </c>
      <c r="I61" s="15">
        <v>201.14400000000001</v>
      </c>
      <c r="J61" s="15">
        <v>216.97200000000001</v>
      </c>
      <c r="K61" s="15">
        <v>280.93200000000002</v>
      </c>
      <c r="L61" s="15">
        <v>282.32499999999999</v>
      </c>
      <c r="M61" s="15">
        <v>375.61500000000001</v>
      </c>
      <c r="N61" s="15">
        <v>504.7</v>
      </c>
      <c r="O61" s="15">
        <v>607.6</v>
      </c>
      <c r="P61" s="15">
        <v>625.91999999999996</v>
      </c>
      <c r="Q61" s="15">
        <v>728.61</v>
      </c>
      <c r="R61" s="15">
        <v>741.76</v>
      </c>
      <c r="S61" s="15">
        <v>702.72</v>
      </c>
      <c r="T61" s="15">
        <v>837.64</v>
      </c>
      <c r="U61" s="15">
        <v>899.1</v>
      </c>
      <c r="V61" s="15">
        <v>894.24</v>
      </c>
      <c r="W61" s="15">
        <v>1086.4000000000001</v>
      </c>
      <c r="X61" s="15">
        <v>1079.32</v>
      </c>
      <c r="Y61" s="15">
        <v>1059.96</v>
      </c>
      <c r="Z61" s="15">
        <v>1033.6199999999999</v>
      </c>
      <c r="AA61" s="15">
        <v>874.23</v>
      </c>
      <c r="AB61" s="15">
        <v>814.8</v>
      </c>
      <c r="AC61" s="15">
        <v>798.68</v>
      </c>
      <c r="AD61" s="15">
        <v>836.19</v>
      </c>
      <c r="AE61" s="15">
        <v>949.56</v>
      </c>
      <c r="AF61" s="15">
        <v>943.54</v>
      </c>
      <c r="AG61" s="15">
        <v>1006.88</v>
      </c>
      <c r="AH61" s="15">
        <v>961.14</v>
      </c>
      <c r="AI61" s="15">
        <v>771.54</v>
      </c>
      <c r="AJ61" s="15">
        <v>699.17</v>
      </c>
      <c r="AK61" s="15">
        <v>646.4</v>
      </c>
      <c r="AL61" s="15">
        <v>639.5</v>
      </c>
      <c r="AM61" s="15">
        <v>596.97</v>
      </c>
      <c r="AN61" s="15">
        <v>581.42100000000005</v>
      </c>
      <c r="AO61" s="15">
        <v>502.87599999999998</v>
      </c>
      <c r="AP61" s="15">
        <v>481.553</v>
      </c>
      <c r="AQ61" s="15">
        <v>487.83</v>
      </c>
      <c r="AR61" s="15">
        <v>491</v>
      </c>
      <c r="AS61" s="15">
        <v>670.22</v>
      </c>
      <c r="AT61" s="15">
        <v>519.28800000000001</v>
      </c>
      <c r="AU61" s="15">
        <v>650.14499999999998</v>
      </c>
      <c r="AV61" s="15">
        <v>673.20600000000002</v>
      </c>
      <c r="AW61" s="15">
        <v>723.6</v>
      </c>
    </row>
    <row r="62" spans="1:49" s="14" customFormat="1">
      <c r="A62" s="14" t="s">
        <v>27</v>
      </c>
      <c r="B62" s="14" t="s">
        <v>28</v>
      </c>
      <c r="C62" s="14" t="s">
        <v>29</v>
      </c>
      <c r="D62" s="15" t="s">
        <v>30</v>
      </c>
      <c r="E62" s="15" t="s">
        <v>88</v>
      </c>
      <c r="F62" s="15" t="s">
        <v>89</v>
      </c>
      <c r="G62" s="15">
        <v>0.19791</v>
      </c>
      <c r="H62" s="15">
        <v>0.20028799999999999</v>
      </c>
      <c r="I62" s="15">
        <v>0.20342099999999999</v>
      </c>
      <c r="J62" s="15">
        <v>0.20738000000000001</v>
      </c>
      <c r="K62" s="15">
        <v>0.212176</v>
      </c>
      <c r="L62" s="15">
        <v>0.21776499999999999</v>
      </c>
      <c r="M62" s="15">
        <v>0.22429099999999999</v>
      </c>
      <c r="N62" s="15">
        <v>0.23166700000000001</v>
      </c>
      <c r="O62" s="15">
        <v>0.23932899999999999</v>
      </c>
      <c r="P62" s="15">
        <v>0.24651500000000001</v>
      </c>
      <c r="Q62" s="15">
        <v>0.25268400000000002</v>
      </c>
      <c r="R62" s="15">
        <v>0.25760300000000003</v>
      </c>
      <c r="S62" s="15">
        <v>0.26144099999999998</v>
      </c>
      <c r="T62" s="15">
        <v>0.26456099999999999</v>
      </c>
      <c r="U62" s="15">
        <v>0.26752399999999998</v>
      </c>
      <c r="V62" s="15">
        <v>0.27073999999999998</v>
      </c>
      <c r="W62" s="15">
        <v>0.27434900000000001</v>
      </c>
      <c r="X62" s="15">
        <v>0.27822999999999998</v>
      </c>
      <c r="Y62" s="15">
        <v>0.28223199999999998</v>
      </c>
      <c r="Z62" s="15">
        <v>0.28610799999999997</v>
      </c>
      <c r="AA62" s="15">
        <v>0.28970099999999999</v>
      </c>
      <c r="AB62" s="15">
        <v>0.29286699999999999</v>
      </c>
      <c r="AC62" s="15">
        <v>0.29572900000000002</v>
      </c>
      <c r="AD62" s="15">
        <v>0.29871900000000001</v>
      </c>
      <c r="AE62" s="15">
        <v>0.30242999999999998</v>
      </c>
      <c r="AF62" s="15">
        <v>0.30722500000000003</v>
      </c>
      <c r="AG62" s="15">
        <v>0.313365</v>
      </c>
      <c r="AH62" s="15">
        <v>0.32056400000000002</v>
      </c>
      <c r="AI62" s="15">
        <v>0.32798300000000002</v>
      </c>
      <c r="AJ62" s="15">
        <v>0.334457</v>
      </c>
      <c r="AK62" s="15">
        <v>0.339175</v>
      </c>
      <c r="AL62" s="15">
        <v>0.34182699999999999</v>
      </c>
      <c r="AM62" s="15">
        <v>0.34273799999999999</v>
      </c>
      <c r="AN62" s="15">
        <v>0.34251799999999999</v>
      </c>
      <c r="AO62" s="15">
        <v>0.34208499999999997</v>
      </c>
      <c r="AP62" s="15">
        <v>0.34212399999999998</v>
      </c>
      <c r="AQ62" s="15">
        <v>0.34279100000000001</v>
      </c>
      <c r="AR62" s="15">
        <v>0.34392800000000001</v>
      </c>
      <c r="AS62" s="15">
        <v>0.34551900000000002</v>
      </c>
      <c r="AT62" s="15">
        <v>0.347464</v>
      </c>
      <c r="AU62" s="15">
        <v>0.34967900000000002</v>
      </c>
      <c r="AV62" s="15">
        <v>0.35221000000000002</v>
      </c>
      <c r="AW62" s="15">
        <v>0.35509299999999999</v>
      </c>
    </row>
    <row r="63" spans="1:49" s="14" customFormat="1">
      <c r="A63" s="14" t="s">
        <v>27</v>
      </c>
      <c r="B63" s="14" t="s">
        <v>28</v>
      </c>
      <c r="C63" s="14" t="s">
        <v>29</v>
      </c>
      <c r="D63" s="15" t="s">
        <v>30</v>
      </c>
      <c r="E63" s="15" t="s">
        <v>90</v>
      </c>
      <c r="F63" s="15" t="s">
        <v>91</v>
      </c>
      <c r="G63" s="15">
        <v>1.3189999999999991</v>
      </c>
      <c r="H63" s="15">
        <v>1.3189999999999991</v>
      </c>
      <c r="I63" s="15">
        <v>1.0470000000000006</v>
      </c>
      <c r="J63" s="15">
        <v>0.51500000000000057</v>
      </c>
      <c r="K63" s="15">
        <v>0.6509999999999998</v>
      </c>
      <c r="L63" s="15">
        <v>0.51500000000000057</v>
      </c>
      <c r="M63" s="15">
        <v>1.1829999999999998</v>
      </c>
      <c r="N63" s="15">
        <v>0.6509999999999998</v>
      </c>
      <c r="O63" s="15">
        <v>1.0470000000000006</v>
      </c>
      <c r="P63" s="15">
        <v>1.1829999999999998</v>
      </c>
      <c r="Q63" s="15">
        <v>1.0470000000000006</v>
      </c>
      <c r="R63" s="15">
        <v>0.27200000000000024</v>
      </c>
      <c r="S63" s="15">
        <v>0.27200000000000024</v>
      </c>
      <c r="T63" s="15">
        <v>5.4509999999999987</v>
      </c>
      <c r="U63" s="15">
        <v>5.0720000000000001</v>
      </c>
      <c r="V63" s="15">
        <v>5.3149999999999995</v>
      </c>
      <c r="W63" s="15">
        <v>5.0720000000000001</v>
      </c>
      <c r="X63" s="15">
        <v>5.0720000000000001</v>
      </c>
      <c r="Y63" s="15">
        <v>5.0720000000000001</v>
      </c>
      <c r="Z63" s="15">
        <v>6.136000000000001</v>
      </c>
      <c r="AA63" s="15">
        <v>6.2720000000000011</v>
      </c>
      <c r="AB63" s="15">
        <v>6.136000000000001</v>
      </c>
      <c r="AC63" s="15">
        <v>6.136000000000001</v>
      </c>
      <c r="AD63" s="15">
        <v>6.2720000000000011</v>
      </c>
      <c r="AE63" s="15">
        <v>6.2720000000000011</v>
      </c>
      <c r="AF63" s="15">
        <v>6.136000000000001</v>
      </c>
      <c r="AG63" s="15">
        <v>4</v>
      </c>
      <c r="AH63" s="15">
        <v>4</v>
      </c>
      <c r="AI63" s="15">
        <v>4</v>
      </c>
      <c r="AJ63" s="15">
        <v>4</v>
      </c>
      <c r="AK63" s="15">
        <v>4</v>
      </c>
      <c r="AL63" s="15">
        <v>4</v>
      </c>
      <c r="AM63" s="15">
        <v>4</v>
      </c>
      <c r="AN63" s="15">
        <v>4</v>
      </c>
      <c r="AO63" s="15">
        <v>4</v>
      </c>
      <c r="AP63" s="15">
        <v>4</v>
      </c>
      <c r="AQ63" s="15">
        <v>4</v>
      </c>
      <c r="AR63" s="15">
        <v>4</v>
      </c>
      <c r="AS63" s="15">
        <v>4</v>
      </c>
      <c r="AT63" s="15">
        <v>22</v>
      </c>
      <c r="AU63" s="15">
        <v>20</v>
      </c>
      <c r="AV63" s="15">
        <v>8</v>
      </c>
      <c r="AW63" s="15"/>
    </row>
    <row r="64" spans="1:49" s="14" customFormat="1">
      <c r="A64" s="14" t="s">
        <v>27</v>
      </c>
      <c r="B64" s="14" t="s">
        <v>28</v>
      </c>
      <c r="C64" s="14" t="s">
        <v>29</v>
      </c>
      <c r="D64" s="15" t="s">
        <v>30</v>
      </c>
      <c r="E64" s="15" t="s">
        <v>92</v>
      </c>
      <c r="F64" s="15" t="s">
        <v>93</v>
      </c>
      <c r="G64" s="15">
        <v>12.259799999999998</v>
      </c>
      <c r="H64" s="15">
        <v>12.259799999999998</v>
      </c>
      <c r="I64" s="15">
        <v>15.934800000000001</v>
      </c>
      <c r="J64" s="15">
        <v>16.463999999999999</v>
      </c>
      <c r="K64" s="15">
        <v>24.549000000000003</v>
      </c>
      <c r="L64" s="15">
        <v>7.9380000000000006</v>
      </c>
      <c r="M64" s="15">
        <v>17.081400000000002</v>
      </c>
      <c r="N64" s="15">
        <v>24.431399999999996</v>
      </c>
      <c r="O64" s="15">
        <v>19.404</v>
      </c>
      <c r="P64" s="15">
        <v>25.577999999999999</v>
      </c>
      <c r="Q64" s="15">
        <v>21.961799999999997</v>
      </c>
      <c r="R64" s="15">
        <v>18.963000000000001</v>
      </c>
      <c r="S64" s="15">
        <v>22.108799999999999</v>
      </c>
      <c r="T64" s="15">
        <v>30.046800000000001</v>
      </c>
      <c r="U64" s="15">
        <v>29.341200000000001</v>
      </c>
      <c r="V64" s="15">
        <v>25.195800000000002</v>
      </c>
      <c r="W64" s="15">
        <v>34.309800000000003</v>
      </c>
      <c r="X64" s="15">
        <v>33.692399999999999</v>
      </c>
      <c r="Y64" s="15">
        <v>23.196599999999997</v>
      </c>
      <c r="Z64" s="15">
        <v>45.4818</v>
      </c>
      <c r="AA64" s="15">
        <v>49.744800000000005</v>
      </c>
      <c r="AB64" s="15">
        <v>30.811199999999999</v>
      </c>
      <c r="AC64" s="15">
        <v>35.721000000000004</v>
      </c>
      <c r="AD64" s="15">
        <v>38.808</v>
      </c>
      <c r="AE64" s="15">
        <v>54.742800000000003</v>
      </c>
      <c r="AF64" s="15">
        <v>34.515599999999999</v>
      </c>
      <c r="AG64" s="15">
        <v>31.458000000000002</v>
      </c>
      <c r="AH64" s="15">
        <v>30.87</v>
      </c>
      <c r="AI64" s="15">
        <v>32.722200000000001</v>
      </c>
      <c r="AJ64" s="15">
        <v>35.809199999999997</v>
      </c>
      <c r="AK64" s="15">
        <v>37.6614</v>
      </c>
      <c r="AL64" s="15">
        <v>33.957000000000001</v>
      </c>
      <c r="AM64" s="15">
        <v>37.043999999999997</v>
      </c>
      <c r="AN64" s="15">
        <v>40.131</v>
      </c>
      <c r="AO64" s="15">
        <v>46.305</v>
      </c>
      <c r="AP64" s="15">
        <v>43.8354</v>
      </c>
      <c r="AQ64" s="15">
        <v>46.305</v>
      </c>
      <c r="AR64" s="15">
        <v>50.009399999999999</v>
      </c>
      <c r="AS64" s="15">
        <v>45.0702</v>
      </c>
      <c r="AT64" s="15">
        <v>54.948599999999999</v>
      </c>
      <c r="AU64" s="15">
        <v>61.122599999999998</v>
      </c>
      <c r="AV64" s="15">
        <v>54.331200000000003</v>
      </c>
      <c r="AW64" s="15">
        <v>54.331200000000003</v>
      </c>
    </row>
    <row r="65" spans="1:50" s="14" customFormat="1">
      <c r="A65" s="14" t="s">
        <v>27</v>
      </c>
      <c r="B65" s="14" t="s">
        <v>28</v>
      </c>
      <c r="C65" s="14" t="s">
        <v>29</v>
      </c>
      <c r="D65" s="15" t="s">
        <v>30</v>
      </c>
      <c r="E65" s="15" t="s">
        <v>94</v>
      </c>
      <c r="F65" s="15" t="s">
        <v>95</v>
      </c>
      <c r="G65" s="15">
        <v>22.528199999999998</v>
      </c>
      <c r="H65" s="15">
        <v>22.911200000000001</v>
      </c>
      <c r="I65" s="15">
        <v>23.365500000000001</v>
      </c>
      <c r="J65" s="15">
        <v>23.890899999999998</v>
      </c>
      <c r="K65" s="15">
        <v>24.4803</v>
      </c>
      <c r="L65" s="15">
        <v>25.124199999999998</v>
      </c>
      <c r="M65" s="15">
        <v>25.828900000000001</v>
      </c>
      <c r="N65" s="15">
        <v>26.588799999999999</v>
      </c>
      <c r="O65" s="15">
        <v>27.367100000000001</v>
      </c>
      <c r="P65" s="15">
        <v>28.115300000000001</v>
      </c>
      <c r="Q65" s="15">
        <v>28.797599999999999</v>
      </c>
      <c r="R65" s="15">
        <v>29.404299999999999</v>
      </c>
      <c r="S65" s="15">
        <v>29.943100000000001</v>
      </c>
      <c r="T65" s="15">
        <v>30.4146</v>
      </c>
      <c r="U65" s="15">
        <v>30.825500000000002</v>
      </c>
      <c r="V65" s="15">
        <v>31.184799999999999</v>
      </c>
      <c r="W65" s="15">
        <v>31.485299999999999</v>
      </c>
      <c r="X65" s="15">
        <v>31.733699999999999</v>
      </c>
      <c r="Y65" s="15">
        <v>31.97</v>
      </c>
      <c r="Z65" s="15">
        <v>32.247599999999998</v>
      </c>
      <c r="AA65" s="15">
        <v>32.603999999999999</v>
      </c>
      <c r="AB65" s="15">
        <v>33.055900000000001</v>
      </c>
      <c r="AC65" s="15">
        <v>33.590699999999998</v>
      </c>
      <c r="AD65" s="15">
        <v>34.180300000000003</v>
      </c>
      <c r="AE65" s="15">
        <v>34.780500000000004</v>
      </c>
      <c r="AF65" s="15">
        <v>35.359099999999998</v>
      </c>
      <c r="AG65" s="15">
        <v>35.9084</v>
      </c>
      <c r="AH65" s="15">
        <v>36.436599999999999</v>
      </c>
      <c r="AI65" s="15">
        <v>36.945900000000002</v>
      </c>
      <c r="AJ65" s="15">
        <v>37.443100000000001</v>
      </c>
      <c r="AK65" s="15">
        <v>37.933500000000002</v>
      </c>
      <c r="AL65" s="15">
        <v>38.415100000000002</v>
      </c>
      <c r="AM65" s="15">
        <v>38.884799999999998</v>
      </c>
      <c r="AN65" s="15">
        <v>39.3444</v>
      </c>
      <c r="AO65" s="15">
        <v>39.795999999999999</v>
      </c>
      <c r="AP65" s="15">
        <v>40.242199999999997</v>
      </c>
      <c r="AQ65" s="15">
        <v>40.691000000000003</v>
      </c>
      <c r="AR65" s="15">
        <v>41.138500000000001</v>
      </c>
      <c r="AS65" s="15">
        <v>41.586599999999997</v>
      </c>
      <c r="AT65" s="15">
        <v>42.034500000000001</v>
      </c>
      <c r="AU65" s="15">
        <v>42.482399999999998</v>
      </c>
      <c r="AV65" s="15">
        <v>42.930100000000003</v>
      </c>
      <c r="AW65" s="15">
        <v>43.378100000000003</v>
      </c>
    </row>
    <row r="66" spans="1:50" s="14" customFormat="1">
      <c r="A66" s="14" t="s">
        <v>27</v>
      </c>
      <c r="B66" s="14" t="s">
        <v>28</v>
      </c>
      <c r="C66" s="14" t="s">
        <v>29</v>
      </c>
      <c r="D66" s="15" t="s">
        <v>30</v>
      </c>
      <c r="E66" s="15" t="s">
        <v>96</v>
      </c>
      <c r="F66" s="15" t="s">
        <v>97</v>
      </c>
      <c r="G66" s="15"/>
      <c r="H66" s="15"/>
      <c r="I66" s="15"/>
      <c r="J66" s="15"/>
      <c r="K66" s="15"/>
      <c r="L66" s="15"/>
      <c r="M66" s="15"/>
      <c r="N66" s="15"/>
      <c r="O66" s="15"/>
      <c r="P66" s="15"/>
      <c r="Q66" s="15"/>
      <c r="R66" s="15"/>
      <c r="S66" s="15"/>
      <c r="T66" s="15"/>
      <c r="U66" s="15"/>
      <c r="V66" s="15"/>
      <c r="W66" s="15"/>
      <c r="X66" s="15"/>
      <c r="Y66" s="15"/>
      <c r="Z66" s="15"/>
      <c r="AA66" s="15"/>
      <c r="AB66" s="15"/>
      <c r="AC66" s="15"/>
      <c r="AD66" s="15">
        <v>6.86402</v>
      </c>
      <c r="AE66" s="15"/>
      <c r="AF66" s="15"/>
      <c r="AG66" s="15"/>
      <c r="AH66" s="15"/>
      <c r="AI66" s="15"/>
      <c r="AJ66" s="15">
        <v>0.230239</v>
      </c>
      <c r="AK66" s="15">
        <v>20.028199999999998</v>
      </c>
      <c r="AL66" s="15">
        <v>34.467100000000002</v>
      </c>
      <c r="AM66" s="15">
        <v>56.014899999999997</v>
      </c>
      <c r="AN66" s="15">
        <v>47.4679</v>
      </c>
      <c r="AO66" s="15">
        <v>39.770099999999999</v>
      </c>
      <c r="AP66" s="15">
        <v>41.411699999999996</v>
      </c>
      <c r="AQ66" s="15">
        <v>5.7146799999999995</v>
      </c>
      <c r="AR66" s="15">
        <v>7.6108799999999999</v>
      </c>
      <c r="AS66" s="15">
        <v>4.4000000000000004</v>
      </c>
      <c r="AT66" s="15">
        <v>3.3607300000000002</v>
      </c>
      <c r="AU66" s="15">
        <v>11.674849999999999</v>
      </c>
      <c r="AV66" s="15">
        <v>8.5437600000000007</v>
      </c>
      <c r="AW66" s="15">
        <v>5.1076700000000006</v>
      </c>
    </row>
    <row r="67" spans="1:50" s="14" customFormat="1">
      <c r="A67" s="14" t="s">
        <v>27</v>
      </c>
      <c r="B67" s="14" t="s">
        <v>28</v>
      </c>
      <c r="C67" s="14" t="s">
        <v>29</v>
      </c>
      <c r="D67" s="15" t="s">
        <v>30</v>
      </c>
      <c r="E67" s="15" t="s">
        <v>73</v>
      </c>
      <c r="F67" s="15" t="s">
        <v>74</v>
      </c>
      <c r="G67" s="15">
        <v>56.382657999999999</v>
      </c>
      <c r="H67" s="15">
        <v>57.341856</v>
      </c>
      <c r="I67" s="15">
        <v>58.478696999999997</v>
      </c>
      <c r="J67" s="15">
        <v>59.793574999999997</v>
      </c>
      <c r="K67" s="15">
        <v>61.268037</v>
      </c>
      <c r="L67" s="15">
        <v>62.879885000000002</v>
      </c>
      <c r="M67" s="15">
        <v>64.643650999999991</v>
      </c>
      <c r="N67" s="15">
        <v>66.545308999999989</v>
      </c>
      <c r="O67" s="15">
        <v>68.493368000000004</v>
      </c>
      <c r="P67" s="15">
        <v>70.366174999999998</v>
      </c>
      <c r="Q67" s="15">
        <v>72.073550999999995</v>
      </c>
      <c r="R67" s="15">
        <v>73.592395999999994</v>
      </c>
      <c r="S67" s="15">
        <v>74.940361999999993</v>
      </c>
      <c r="T67" s="15">
        <v>76.120275000000007</v>
      </c>
      <c r="U67" s="15">
        <v>77.148877999999996</v>
      </c>
      <c r="V67" s="15">
        <v>78.04856199999999</v>
      </c>
      <c r="W67" s="15">
        <v>78.800468999999993</v>
      </c>
      <c r="X67" s="15">
        <v>79.421847999999997</v>
      </c>
      <c r="Y67" s="15">
        <v>80.013468000000003</v>
      </c>
      <c r="Z67" s="15">
        <v>80.708480000000009</v>
      </c>
      <c r="AA67" s="15">
        <v>81.600200000000001</v>
      </c>
      <c r="AB67" s="15">
        <v>82.731086000000005</v>
      </c>
      <c r="AC67" s="15">
        <v>84.069773000000012</v>
      </c>
      <c r="AD67" s="15">
        <v>85.71884</v>
      </c>
      <c r="AE67" s="15">
        <v>87.1438658</v>
      </c>
      <c r="AF67" s="15">
        <v>88.600174999999993</v>
      </c>
      <c r="AG67" s="15">
        <v>89.87047299999999</v>
      </c>
      <c r="AH67" s="15">
        <v>91.192009999999996</v>
      </c>
      <c r="AI67" s="15">
        <v>92.466742999999994</v>
      </c>
      <c r="AJ67" s="15">
        <v>93.711314999999999</v>
      </c>
      <c r="AK67" s="15">
        <v>95.786833999999999</v>
      </c>
      <c r="AL67" s="15">
        <v>97.337184600000001</v>
      </c>
      <c r="AM67" s="15">
        <v>101.058159</v>
      </c>
      <c r="AN67" s="15">
        <v>100.093092</v>
      </c>
      <c r="AO67" s="15">
        <v>116.16847999999999</v>
      </c>
      <c r="AP67" s="15">
        <v>113.24526</v>
      </c>
      <c r="AQ67" s="15">
        <v>114.380364</v>
      </c>
      <c r="AR67" s="15">
        <v>115.500055</v>
      </c>
      <c r="AS67" s="15">
        <v>114.421764</v>
      </c>
      <c r="AT67" s="15">
        <v>117.041</v>
      </c>
      <c r="AU67" s="15">
        <v>121.40797999999999</v>
      </c>
      <c r="AV67" s="15">
        <v>117.041</v>
      </c>
      <c r="AW67" s="15">
        <v>117.64301999999999</v>
      </c>
    </row>
    <row r="68" spans="1:50" s="14" customFormat="1">
      <c r="A68" s="14" t="s">
        <v>27</v>
      </c>
      <c r="B68" s="14" t="s">
        <v>28</v>
      </c>
      <c r="C68" s="14" t="s">
        <v>29</v>
      </c>
      <c r="D68" s="15" t="s">
        <v>30</v>
      </c>
      <c r="E68" s="15" t="s">
        <v>55</v>
      </c>
      <c r="F68" s="15" t="s">
        <v>56</v>
      </c>
      <c r="G68" s="15">
        <v>2.5906799999999999</v>
      </c>
      <c r="H68" s="15">
        <v>2.6646100000000001</v>
      </c>
      <c r="I68" s="15">
        <v>2.8161700000000001</v>
      </c>
      <c r="J68" s="15">
        <v>2.9986000000000002</v>
      </c>
      <c r="K68" s="15">
        <v>3.0827200000000001</v>
      </c>
      <c r="L68" s="15">
        <v>3.1516700000000002</v>
      </c>
      <c r="M68" s="15">
        <v>3.4158200000000001</v>
      </c>
      <c r="N68" s="15">
        <v>3.6438700000000002</v>
      </c>
      <c r="O68" s="15">
        <v>3.84389</v>
      </c>
      <c r="P68" s="15">
        <v>4.0893300000000004</v>
      </c>
      <c r="Q68" s="15">
        <v>4.3182499999999999</v>
      </c>
      <c r="R68" s="15">
        <v>4.5304200000000003</v>
      </c>
      <c r="S68" s="15">
        <v>4.63124</v>
      </c>
      <c r="T68" s="15">
        <v>4.7910000000000004</v>
      </c>
      <c r="U68" s="15">
        <v>5.0209000000000001</v>
      </c>
      <c r="V68" s="15">
        <v>5.1000699999999997</v>
      </c>
      <c r="W68" s="15">
        <v>5.3982799999999997</v>
      </c>
      <c r="X68" s="15">
        <v>5.7622400000000003</v>
      </c>
      <c r="Y68" s="15">
        <v>6.0538800000000004</v>
      </c>
      <c r="Z68" s="15">
        <v>6.23346</v>
      </c>
      <c r="AA68" s="15">
        <v>6.3865699999999999</v>
      </c>
      <c r="AB68" s="15">
        <v>6.6050599999999999</v>
      </c>
      <c r="AC68" s="15">
        <v>6.8315999999999999</v>
      </c>
      <c r="AD68" s="15">
        <v>7.0645199999999999</v>
      </c>
      <c r="AE68" s="15">
        <v>7.28512</v>
      </c>
      <c r="AF68" s="15">
        <v>7.4660599999999997</v>
      </c>
      <c r="AG68" s="15">
        <v>7.6541499999999996</v>
      </c>
      <c r="AH68" s="15">
        <v>7.8677200000000003</v>
      </c>
      <c r="AI68" s="15">
        <v>7.7895500000000002</v>
      </c>
      <c r="AJ68" s="15">
        <v>7.9547100000000004</v>
      </c>
      <c r="AK68" s="15">
        <v>8.3133800000000004</v>
      </c>
      <c r="AL68" s="15">
        <v>8.3990100000000005</v>
      </c>
      <c r="AM68" s="15">
        <v>8.5206900000000001</v>
      </c>
      <c r="AN68" s="15">
        <v>8.6846700000000006</v>
      </c>
      <c r="AO68" s="15">
        <v>9.0181799999999992</v>
      </c>
      <c r="AP68" s="15">
        <v>9.3203099999999992</v>
      </c>
      <c r="AQ68" s="15">
        <v>9.4149999999999991</v>
      </c>
      <c r="AR68" s="15">
        <v>9.6166099999999997</v>
      </c>
      <c r="AS68" s="15">
        <v>9.8182100000000005</v>
      </c>
      <c r="AT68" s="15">
        <v>10.0182</v>
      </c>
      <c r="AU68" s="15">
        <v>10.2182</v>
      </c>
      <c r="AV68" s="15">
        <v>10.418200000000001</v>
      </c>
      <c r="AW68" s="15">
        <v>10.6182</v>
      </c>
    </row>
    <row r="69" spans="1:50" ht="45">
      <c r="AW69" s="27">
        <f>SUM(AW54:AW68)</f>
        <v>47529.760052999991</v>
      </c>
      <c r="AX69" s="12" t="s">
        <v>99</v>
      </c>
    </row>
    <row r="71" spans="1:50">
      <c r="F71" s="15" t="s">
        <v>98</v>
      </c>
      <c r="G71" s="26">
        <f>G56+G61+G62+G63+G64+G65+G67</f>
        <v>2842.1685680000005</v>
      </c>
      <c r="H71" s="26">
        <f t="shared" ref="H71:AW71" si="0">H56+H61+H62+H63+H64+H65+H67</f>
        <v>2883.5091440000006</v>
      </c>
      <c r="I71" s="26">
        <f t="shared" si="0"/>
        <v>2737.279818</v>
      </c>
      <c r="J71" s="26">
        <f t="shared" si="0"/>
        <v>2433.1870549999999</v>
      </c>
      <c r="K71" s="26">
        <f t="shared" si="0"/>
        <v>3947.9881129999994</v>
      </c>
      <c r="L71" s="26">
        <f t="shared" si="0"/>
        <v>3369.4896499999995</v>
      </c>
      <c r="M71" s="26">
        <f t="shared" si="0"/>
        <v>4300.9206420000019</v>
      </c>
      <c r="N71" s="26">
        <f t="shared" si="0"/>
        <v>5212.657376000001</v>
      </c>
      <c r="O71" s="26">
        <f t="shared" si="0"/>
        <v>5358.9155970000002</v>
      </c>
      <c r="P71" s="26">
        <f t="shared" si="0"/>
        <v>3343.4943900000003</v>
      </c>
      <c r="Q71" s="26">
        <f t="shared" si="0"/>
        <v>3002.7233350000001</v>
      </c>
      <c r="R71" s="26">
        <f t="shared" si="0"/>
        <v>3221.6367990000003</v>
      </c>
      <c r="S71" s="26">
        <f t="shared" si="0"/>
        <v>3700.9897029999997</v>
      </c>
      <c r="T71" s="26">
        <f t="shared" si="0"/>
        <v>3873.8024360000004</v>
      </c>
      <c r="U71" s="26">
        <f t="shared" si="0"/>
        <v>4337.017202</v>
      </c>
      <c r="V71" s="26">
        <f t="shared" si="0"/>
        <v>3860.4031019999993</v>
      </c>
      <c r="W71" s="26">
        <f t="shared" si="0"/>
        <v>4385.333818000001</v>
      </c>
      <c r="X71" s="26">
        <f t="shared" si="0"/>
        <v>4621.9160779999993</v>
      </c>
      <c r="Y71" s="26">
        <f t="shared" si="0"/>
        <v>5286.8146999999999</v>
      </c>
      <c r="Z71" s="26">
        <f t="shared" si="0"/>
        <v>5186.3919880000003</v>
      </c>
      <c r="AA71" s="26">
        <f t="shared" si="0"/>
        <v>4029.8988009999998</v>
      </c>
      <c r="AB71" s="26">
        <f t="shared" si="0"/>
        <v>3125.8445529999999</v>
      </c>
      <c r="AC71" s="26">
        <f t="shared" si="0"/>
        <v>4663.6561020000008</v>
      </c>
      <c r="AD71" s="26">
        <f t="shared" si="0"/>
        <v>3967.9643590000001</v>
      </c>
      <c r="AE71" s="26">
        <f t="shared" si="0"/>
        <v>4432.5259957999997</v>
      </c>
      <c r="AF71" s="26">
        <f t="shared" si="0"/>
        <v>4030.1527000000001</v>
      </c>
      <c r="AG71" s="26">
        <f t="shared" si="0"/>
        <v>3805.7392379999997</v>
      </c>
      <c r="AH71" s="26">
        <f t="shared" si="0"/>
        <v>3718.8728740000001</v>
      </c>
      <c r="AI71" s="26">
        <f t="shared" si="0"/>
        <v>5338.7668259999991</v>
      </c>
      <c r="AJ71" s="26">
        <f t="shared" si="0"/>
        <v>6717.4212719999996</v>
      </c>
      <c r="AK71" s="26">
        <f t="shared" si="0"/>
        <v>5079.1663090000002</v>
      </c>
      <c r="AL71" s="26">
        <f t="shared" si="0"/>
        <v>6352.6284116000006</v>
      </c>
      <c r="AM71" s="26">
        <f t="shared" si="0"/>
        <v>5308.6139970000004</v>
      </c>
      <c r="AN71" s="26">
        <f t="shared" si="0"/>
        <v>4628.3147100000006</v>
      </c>
      <c r="AO71" s="26">
        <f t="shared" si="0"/>
        <v>5644.1375650000009</v>
      </c>
      <c r="AP71" s="26">
        <f t="shared" si="0"/>
        <v>4593.0912839999992</v>
      </c>
      <c r="AQ71" s="26">
        <f t="shared" si="0"/>
        <v>6259.891455</v>
      </c>
      <c r="AR71" s="26">
        <f t="shared" si="0"/>
        <v>6930.5847830000002</v>
      </c>
      <c r="AS71" s="26">
        <f t="shared" si="0"/>
        <v>7406.4508830000004</v>
      </c>
      <c r="AT71" s="26">
        <f t="shared" si="0"/>
        <v>8102.6118639999995</v>
      </c>
      <c r="AU71" s="26">
        <f t="shared" si="0"/>
        <v>6492.9554589999998</v>
      </c>
      <c r="AV71" s="26">
        <f t="shared" si="0"/>
        <v>7962.3671099999992</v>
      </c>
      <c r="AW71" s="26">
        <f t="shared" si="0"/>
        <v>8105.4616130000004</v>
      </c>
    </row>
    <row r="73" spans="1:50">
      <c r="A73" t="s">
        <v>115</v>
      </c>
      <c r="C73" s="26">
        <f>AW22+AW45+AW69</f>
        <v>50314.90160122425</v>
      </c>
    </row>
    <row r="75" spans="1:50" ht="60">
      <c r="A75" s="12" t="s">
        <v>114</v>
      </c>
      <c r="D75">
        <v>47426.27</v>
      </c>
      <c r="E75" t="s">
        <v>109</v>
      </c>
    </row>
    <row r="76" spans="1:50">
      <c r="A76" t="s">
        <v>110</v>
      </c>
      <c r="B76"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8">
    <tabColor theme="3"/>
  </sheetPr>
  <dimension ref="A1:I36"/>
  <sheetViews>
    <sheetView tabSelected="1" workbookViewId="0">
      <selection activeCell="K29" sqref="K29"/>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Kong'!$D$82*(1-'Climate Ready Hong Kong'!$E$85)^('BPEiC-CO2'!A2-'BPEiC-CO2'!$A$2)</f>
        <v>1615344303657.5947</v>
      </c>
    </row>
    <row r="3" spans="1:9">
      <c r="A3" s="9">
        <v>2017</v>
      </c>
      <c r="B3" s="10">
        <v>0</v>
      </c>
      <c r="C3" s="10">
        <v>0</v>
      </c>
      <c r="D3" s="10">
        <v>0</v>
      </c>
      <c r="E3" s="10">
        <v>0</v>
      </c>
      <c r="F3" s="10">
        <v>0</v>
      </c>
      <c r="G3" s="10">
        <v>0</v>
      </c>
      <c r="H3" s="10">
        <v>0</v>
      </c>
      <c r="I3" s="10">
        <f>'Climate Ready Hong Kong'!$F$77*'Climate Ready Hong Kong'!$D$82*(1-'Climate Ready Hong Kong'!$E$85)^('BPEiC-CO2'!A3-'BPEiC-CO2'!$A$2)</f>
        <v>1598780055164.0195</v>
      </c>
    </row>
    <row r="4" spans="1:9">
      <c r="A4" s="9">
        <v>2018</v>
      </c>
      <c r="B4" s="10">
        <v>0</v>
      </c>
      <c r="C4" s="10">
        <v>0</v>
      </c>
      <c r="D4" s="10">
        <v>0</v>
      </c>
      <c r="E4" s="10">
        <v>0</v>
      </c>
      <c r="F4" s="10">
        <v>0</v>
      </c>
      <c r="G4" s="10">
        <v>0</v>
      </c>
      <c r="H4" s="10">
        <v>0</v>
      </c>
      <c r="I4" s="10">
        <f>'Climate Ready Hong Kong'!$F$77*'Climate Ready Hong Kong'!$D$82*(1-'Climate Ready Hong Kong'!$E$85)^('BPEiC-CO2'!A4-'BPEiC-CO2'!$A$2)</f>
        <v>1582385661683.7288</v>
      </c>
    </row>
    <row r="5" spans="1:9">
      <c r="A5" s="9">
        <v>2019</v>
      </c>
      <c r="B5" s="10">
        <v>0</v>
      </c>
      <c r="C5" s="10">
        <v>0</v>
      </c>
      <c r="D5" s="10">
        <v>0</v>
      </c>
      <c r="E5" s="10">
        <v>0</v>
      </c>
      <c r="F5" s="10">
        <v>0</v>
      </c>
      <c r="G5" s="10">
        <v>0</v>
      </c>
      <c r="H5" s="10">
        <v>0</v>
      </c>
      <c r="I5" s="10">
        <f>'Climate Ready Hong Kong'!$F$77*'Climate Ready Hong Kong'!$D$82*(1-'Climate Ready Hong Kong'!$E$85)^('BPEiC-CO2'!A5-'BPEiC-CO2'!$A$2)</f>
        <v>1566159381469.9993</v>
      </c>
    </row>
    <row r="6" spans="1:9">
      <c r="A6" s="9">
        <v>2020</v>
      </c>
      <c r="B6" s="10">
        <v>0</v>
      </c>
      <c r="C6" s="10">
        <v>0</v>
      </c>
      <c r="D6" s="10">
        <v>0</v>
      </c>
      <c r="E6" s="10">
        <v>0</v>
      </c>
      <c r="F6" s="10">
        <v>0</v>
      </c>
      <c r="G6" s="10">
        <v>0</v>
      </c>
      <c r="H6" s="10">
        <v>0</v>
      </c>
      <c r="I6" s="10">
        <f>'Climate Ready Hong Kong'!$F$77*'Climate Ready Hong Kong'!$D$82*(1-'Climate Ready Hong Kong'!$E$85)^('BPEiC-CO2'!A6-'BPEiC-CO2'!$A$2)</f>
        <v>1550099490636.5266</v>
      </c>
    </row>
    <row r="7" spans="1:9">
      <c r="A7" s="9">
        <v>2021</v>
      </c>
      <c r="B7" s="10">
        <v>0</v>
      </c>
      <c r="C7" s="10">
        <v>0</v>
      </c>
      <c r="D7" s="10">
        <v>0</v>
      </c>
      <c r="E7" s="10">
        <v>0</v>
      </c>
      <c r="F7" s="10">
        <v>0</v>
      </c>
      <c r="G7" s="10">
        <v>0</v>
      </c>
      <c r="H7" s="10">
        <v>0</v>
      </c>
      <c r="I7" s="10">
        <f>'Climate Ready Hong Kong'!$F$77*'Climate Ready Hong Kong'!$D$82*(1-'Climate Ready Hong Kong'!$E$85)^('BPEiC-CO2'!A7-'BPEiC-CO2'!$A$2)</f>
        <v>1534204282974.2778</v>
      </c>
    </row>
    <row r="8" spans="1:9">
      <c r="A8" s="9">
        <v>2022</v>
      </c>
      <c r="B8" s="10">
        <v>0</v>
      </c>
      <c r="C8" s="10">
        <v>0</v>
      </c>
      <c r="D8" s="10">
        <v>0</v>
      </c>
      <c r="E8" s="10">
        <v>0</v>
      </c>
      <c r="F8" s="10">
        <v>0</v>
      </c>
      <c r="G8" s="10">
        <v>0</v>
      </c>
      <c r="H8" s="10">
        <v>0</v>
      </c>
      <c r="I8" s="10">
        <f>'Climate Ready Hong Kong'!$F$77*'Climate Ready Hong Kong'!$D$82*(1-'Climate Ready Hong Kong'!$E$85)^('BPEiC-CO2'!A8-'BPEiC-CO2'!$A$2)</f>
        <v>1518472069770.2253</v>
      </c>
    </row>
    <row r="9" spans="1:9">
      <c r="A9" s="9">
        <v>2023</v>
      </c>
      <c r="B9" s="10">
        <v>0</v>
      </c>
      <c r="C9" s="10">
        <v>0</v>
      </c>
      <c r="D9" s="10">
        <v>0</v>
      </c>
      <c r="E9" s="10">
        <v>0</v>
      </c>
      <c r="F9" s="10">
        <v>0</v>
      </c>
      <c r="G9" s="10">
        <v>0</v>
      </c>
      <c r="H9" s="10">
        <v>0</v>
      </c>
      <c r="I9" s="10">
        <f>'Climate Ready Hong Kong'!$F$77*'Climate Ready Hong Kong'!$D$82*(1-'Climate Ready Hong Kong'!$E$85)^('BPEiC-CO2'!A9-'BPEiC-CO2'!$A$2)</f>
        <v>1502901179627.9343</v>
      </c>
    </row>
    <row r="10" spans="1:9">
      <c r="A10" s="9">
        <v>2024</v>
      </c>
      <c r="B10" s="10">
        <v>0</v>
      </c>
      <c r="C10" s="10">
        <v>0</v>
      </c>
      <c r="D10" s="10">
        <v>0</v>
      </c>
      <c r="E10" s="10">
        <v>0</v>
      </c>
      <c r="F10" s="10">
        <v>0</v>
      </c>
      <c r="G10" s="10">
        <v>0</v>
      </c>
      <c r="H10" s="10">
        <v>0</v>
      </c>
      <c r="I10" s="10">
        <f>'Climate Ready Hong Kong'!$F$77*'Climate Ready Hong Kong'!$D$82*(1-'Climate Ready Hong Kong'!$E$85)^('BPEiC-CO2'!A10-'BPEiC-CO2'!$A$2)</f>
        <v>1487489958289.9963</v>
      </c>
    </row>
    <row r="11" spans="1:9">
      <c r="A11" s="9">
        <v>2025</v>
      </c>
      <c r="B11" s="10">
        <v>0</v>
      </c>
      <c r="C11" s="10">
        <v>0</v>
      </c>
      <c r="D11" s="10">
        <v>0</v>
      </c>
      <c r="E11" s="10">
        <v>0</v>
      </c>
      <c r="F11" s="10">
        <v>0</v>
      </c>
      <c r="G11" s="10">
        <v>0</v>
      </c>
      <c r="H11" s="10">
        <v>0</v>
      </c>
      <c r="I11" s="10">
        <f>'Climate Ready Hong Kong'!$F$77*'Climate Ready Hong Kong'!$D$82*(1-'Climate Ready Hong Kong'!$E$85)^('BPEiC-CO2'!A11-'BPEiC-CO2'!$A$2)</f>
        <v>1472236768462.2776</v>
      </c>
    </row>
    <row r="12" spans="1:9">
      <c r="A12" s="9">
        <v>2026</v>
      </c>
      <c r="B12" s="10">
        <v>0</v>
      </c>
      <c r="C12" s="10">
        <v>0</v>
      </c>
      <c r="D12" s="10">
        <v>0</v>
      </c>
      <c r="E12" s="10">
        <v>0</v>
      </c>
      <c r="F12" s="10">
        <v>0</v>
      </c>
      <c r="G12" s="10">
        <v>0</v>
      </c>
      <c r="H12" s="10">
        <v>0</v>
      </c>
      <c r="I12" s="10">
        <f>'Climate Ready Hong Kong'!$F$77*'Climate Ready Hong Kong'!$D$82*(1-'Climate Ready Hong Kong'!$E$85)^('BPEiC-CO2'!A12-'BPEiC-CO2'!$A$2)</f>
        <v>1457139989639.9736</v>
      </c>
    </row>
    <row r="13" spans="1:9">
      <c r="A13" s="9">
        <v>2027</v>
      </c>
      <c r="B13" s="10">
        <v>0</v>
      </c>
      <c r="C13" s="10">
        <v>0</v>
      </c>
      <c r="D13" s="10">
        <v>0</v>
      </c>
      <c r="E13" s="10">
        <v>0</v>
      </c>
      <c r="F13" s="10">
        <v>0</v>
      </c>
      <c r="G13" s="10">
        <v>0</v>
      </c>
      <c r="H13" s="10">
        <v>0</v>
      </c>
      <c r="I13" s="10">
        <f>'Climate Ready Hong Kong'!$F$77*'Climate Ready Hong Kong'!$D$82*(1-'Climate Ready Hong Kong'!$E$85)^('BPEiC-CO2'!A13-'BPEiC-CO2'!$A$2)</f>
        <v>1442198017935.4458</v>
      </c>
    </row>
    <row r="14" spans="1:9">
      <c r="A14" s="9">
        <v>2028</v>
      </c>
      <c r="B14" s="10">
        <v>0</v>
      </c>
      <c r="C14" s="10">
        <v>0</v>
      </c>
      <c r="D14" s="10">
        <v>0</v>
      </c>
      <c r="E14" s="10">
        <v>0</v>
      </c>
      <c r="F14" s="10">
        <v>0</v>
      </c>
      <c r="G14" s="10">
        <v>0</v>
      </c>
      <c r="H14" s="10">
        <v>0</v>
      </c>
      <c r="I14" s="10">
        <f>'Climate Ready Hong Kong'!$F$77*'Climate Ready Hong Kong'!$D$82*(1-'Climate Ready Hong Kong'!$E$85)^('BPEiC-CO2'!A14-'BPEiC-CO2'!$A$2)</f>
        <v>1427409265907.8235</v>
      </c>
    </row>
    <row r="15" spans="1:9">
      <c r="A15" s="9">
        <v>2029</v>
      </c>
      <c r="B15" s="10">
        <v>0</v>
      </c>
      <c r="C15" s="10">
        <v>0</v>
      </c>
      <c r="D15" s="10">
        <v>0</v>
      </c>
      <c r="E15" s="10">
        <v>0</v>
      </c>
      <c r="F15" s="10">
        <v>0</v>
      </c>
      <c r="G15" s="10">
        <v>0</v>
      </c>
      <c r="H15" s="10">
        <v>0</v>
      </c>
      <c r="I15" s="10">
        <f>'Climate Ready Hong Kong'!$F$77*'Climate Ready Hong Kong'!$D$82*(1-'Climate Ready Hong Kong'!$E$85)^('BPEiC-CO2'!A15-'BPEiC-CO2'!$A$2)</f>
        <v>1412772162394.3542</v>
      </c>
    </row>
    <row r="16" spans="1:9">
      <c r="A16" s="9">
        <v>2030</v>
      </c>
      <c r="B16" s="10">
        <v>0</v>
      </c>
      <c r="C16" s="10">
        <v>0</v>
      </c>
      <c r="D16" s="10">
        <v>0</v>
      </c>
      <c r="E16" s="10">
        <v>0</v>
      </c>
      <c r="F16" s="10">
        <v>0</v>
      </c>
      <c r="G16" s="10">
        <v>0</v>
      </c>
      <c r="H16" s="10">
        <v>0</v>
      </c>
      <c r="I16" s="10">
        <f>'Climate Ready Hong Kong'!$F$77*'Climate Ready Hong Kong'!$D$82*(1-'Climate Ready Hong Kong'!$E$85)^('BPEiC-CO2'!A16-'BPEiC-CO2'!$A$2)</f>
        <v>1398285152343.4827</v>
      </c>
    </row>
    <row r="17" spans="1:9">
      <c r="A17" s="9">
        <v>2031</v>
      </c>
      <c r="B17" s="10">
        <v>0</v>
      </c>
      <c r="C17" s="10">
        <v>0</v>
      </c>
      <c r="D17" s="10">
        <v>0</v>
      </c>
      <c r="E17" s="10">
        <v>0</v>
      </c>
      <c r="F17" s="10">
        <v>0</v>
      </c>
      <c r="G17" s="10">
        <v>0</v>
      </c>
      <c r="H17" s="10">
        <v>0</v>
      </c>
      <c r="I17" s="10">
        <f>'Climate Ready Hong Kong'!$F$77*'Climate Ready Hong Kong'!$D$82*(1-'Climate Ready Hong Kong'!$E$85)^('BPEiC-CO2'!A17-'BPEiC-CO2'!$A$2)</f>
        <v>1383946696649.6409</v>
      </c>
    </row>
    <row r="18" spans="1:9">
      <c r="A18" s="9">
        <v>2032</v>
      </c>
      <c r="B18" s="10">
        <v>0</v>
      </c>
      <c r="C18" s="10">
        <v>0</v>
      </c>
      <c r="D18" s="10">
        <v>0</v>
      </c>
      <c r="E18" s="10">
        <v>0</v>
      </c>
      <c r="F18" s="10">
        <v>0</v>
      </c>
      <c r="G18" s="10">
        <v>0</v>
      </c>
      <c r="H18" s="10">
        <v>0</v>
      </c>
      <c r="I18" s="10">
        <f>'Climate Ready Hong Kong'!$F$77*'Climate Ready Hong Kong'!$D$82*(1-'Climate Ready Hong Kong'!$E$85)^('BPEiC-CO2'!A18-'BPEiC-CO2'!$A$2)</f>
        <v>1369755271989.7334</v>
      </c>
    </row>
    <row r="19" spans="1:9">
      <c r="A19" s="9">
        <v>2033</v>
      </c>
      <c r="B19" s="10">
        <v>0</v>
      </c>
      <c r="C19" s="10">
        <v>0</v>
      </c>
      <c r="D19" s="10">
        <v>0</v>
      </c>
      <c r="E19" s="10">
        <v>0</v>
      </c>
      <c r="F19" s="10">
        <v>0</v>
      </c>
      <c r="G19" s="10">
        <v>0</v>
      </c>
      <c r="H19" s="10">
        <v>0</v>
      </c>
      <c r="I19" s="10">
        <f>'Climate Ready Hong Kong'!$F$77*'Climate Ready Hong Kong'!$D$82*(1-'Climate Ready Hong Kong'!$E$85)^('BPEiC-CO2'!A19-'BPEiC-CO2'!$A$2)</f>
        <v>1355709370661.2993</v>
      </c>
    </row>
    <row r="20" spans="1:9">
      <c r="A20" s="9">
        <v>2034</v>
      </c>
      <c r="B20" s="10">
        <v>0</v>
      </c>
      <c r="C20" s="10">
        <v>0</v>
      </c>
      <c r="D20" s="10">
        <v>0</v>
      </c>
      <c r="E20" s="10">
        <v>0</v>
      </c>
      <c r="F20" s="10">
        <v>0</v>
      </c>
      <c r="G20" s="10">
        <v>0</v>
      </c>
      <c r="H20" s="10">
        <v>0</v>
      </c>
      <c r="I20" s="10">
        <f>'Climate Ready Hong Kong'!$F$77*'Climate Ready Hong Kong'!$D$82*(1-'Climate Ready Hong Kong'!$E$85)^('BPEiC-CO2'!A20-'BPEiC-CO2'!$A$2)</f>
        <v>1341807500422.3325</v>
      </c>
    </row>
    <row r="21" spans="1:9">
      <c r="A21" s="9">
        <v>2035</v>
      </c>
      <c r="B21" s="10">
        <v>0</v>
      </c>
      <c r="C21" s="10">
        <v>0</v>
      </c>
      <c r="D21" s="10">
        <v>0</v>
      </c>
      <c r="E21" s="10">
        <v>0</v>
      </c>
      <c r="F21" s="10">
        <v>0</v>
      </c>
      <c r="G21" s="10">
        <v>0</v>
      </c>
      <c r="H21" s="10">
        <v>0</v>
      </c>
      <c r="I21" s="10">
        <f>'Climate Ready Hong Kong'!$F$77*'Climate Ready Hong Kong'!$D$82*(1-'Climate Ready Hong Kong'!$E$85)^('BPEiC-CO2'!A21-'BPEiC-CO2'!$A$2)</f>
        <v>1328048184332.7454</v>
      </c>
    </row>
    <row r="22" spans="1:9">
      <c r="A22" s="9">
        <v>2036</v>
      </c>
      <c r="B22" s="10">
        <v>0</v>
      </c>
      <c r="C22" s="10">
        <v>0</v>
      </c>
      <c r="D22" s="10">
        <v>0</v>
      </c>
      <c r="E22" s="10">
        <v>0</v>
      </c>
      <c r="F22" s="10">
        <v>0</v>
      </c>
      <c r="G22" s="10">
        <v>0</v>
      </c>
      <c r="H22" s="10">
        <v>0</v>
      </c>
      <c r="I22" s="10">
        <f>'Climate Ready Hong Kong'!$F$77*'Climate Ready Hong Kong'!$D$82*(1-'Climate Ready Hong Kong'!$E$85)^('BPEiC-CO2'!A22-'BPEiC-CO2'!$A$2)</f>
        <v>1314429960597.4595</v>
      </c>
    </row>
    <row r="23" spans="1:9">
      <c r="A23" s="9">
        <v>2037</v>
      </c>
      <c r="B23" s="10">
        <v>0</v>
      </c>
      <c r="C23" s="10">
        <v>0</v>
      </c>
      <c r="D23" s="10">
        <v>0</v>
      </c>
      <c r="E23" s="10">
        <v>0</v>
      </c>
      <c r="F23" s="10">
        <v>0</v>
      </c>
      <c r="G23" s="10">
        <v>0</v>
      </c>
      <c r="H23" s="10">
        <v>0</v>
      </c>
      <c r="I23" s="10">
        <f>'Climate Ready Hong Kong'!$F$77*'Climate Ready Hong Kong'!$D$82*(1-'Climate Ready Hong Kong'!$E$85)^('BPEiC-CO2'!A23-'BPEiC-CO2'!$A$2)</f>
        <v>1300951382411.1016</v>
      </c>
    </row>
    <row r="24" spans="1:9">
      <c r="A24" s="9">
        <v>2038</v>
      </c>
      <c r="B24" s="10">
        <v>0</v>
      </c>
      <c r="C24" s="10">
        <v>0</v>
      </c>
      <c r="D24" s="10">
        <v>0</v>
      </c>
      <c r="E24" s="10">
        <v>0</v>
      </c>
      <c r="F24" s="10">
        <v>0</v>
      </c>
      <c r="G24" s="10">
        <v>0</v>
      </c>
      <c r="H24" s="10">
        <v>0</v>
      </c>
      <c r="I24" s="10">
        <f>'Climate Ready Hong Kong'!$F$77*'Climate Ready Hong Kong'!$D$82*(1-'Climate Ready Hong Kong'!$E$85)^('BPEiC-CO2'!A24-'BPEiC-CO2'!$A$2)</f>
        <v>1287611017804.2966</v>
      </c>
    </row>
    <row r="25" spans="1:9">
      <c r="A25" s="9">
        <v>2039</v>
      </c>
      <c r="B25" s="10">
        <v>0</v>
      </c>
      <c r="C25" s="10">
        <v>0</v>
      </c>
      <c r="D25" s="10">
        <v>0</v>
      </c>
      <c r="E25" s="10">
        <v>0</v>
      </c>
      <c r="F25" s="10">
        <v>0</v>
      </c>
      <c r="G25" s="10">
        <v>0</v>
      </c>
      <c r="H25" s="10">
        <v>0</v>
      </c>
      <c r="I25" s="10">
        <f>'Climate Ready Hong Kong'!$F$77*'Climate Ready Hong Kong'!$D$82*(1-'Climate Ready Hong Kong'!$E$85)^('BPEiC-CO2'!A25-'BPEiC-CO2'!$A$2)</f>
        <v>1274407449491.5337</v>
      </c>
    </row>
    <row r="26" spans="1:9">
      <c r="A26" s="9">
        <v>2040</v>
      </c>
      <c r="B26" s="10">
        <v>0</v>
      </c>
      <c r="C26" s="10">
        <v>0</v>
      </c>
      <c r="D26" s="10">
        <v>0</v>
      </c>
      <c r="E26" s="10">
        <v>0</v>
      </c>
      <c r="F26" s="10">
        <v>0</v>
      </c>
      <c r="G26" s="10">
        <v>0</v>
      </c>
      <c r="H26" s="10">
        <v>0</v>
      </c>
      <c r="I26" s="10">
        <f>'Climate Ready Hong Kong'!$F$77*'Climate Ready Hong Kong'!$D$82*(1-'Climate Ready Hong Kong'!$E$85)^('BPEiC-CO2'!A26-'BPEiC-CO2'!$A$2)</f>
        <v>1261339274720.5928</v>
      </c>
    </row>
    <row r="27" spans="1:9">
      <c r="A27" s="9">
        <v>2041</v>
      </c>
      <c r="B27" s="10">
        <v>0</v>
      </c>
      <c r="C27" s="10">
        <v>0</v>
      </c>
      <c r="D27" s="10">
        <v>0</v>
      </c>
      <c r="E27" s="10">
        <v>0</v>
      </c>
      <c r="F27" s="10">
        <v>0</v>
      </c>
      <c r="G27" s="10">
        <v>0</v>
      </c>
      <c r="H27" s="10">
        <v>0</v>
      </c>
      <c r="I27" s="10">
        <f>'Climate Ready Hong Kong'!$F$77*'Climate Ready Hong Kong'!$D$82*(1-'Climate Ready Hong Kong'!$E$85)^('BPEiC-CO2'!A27-'BPEiC-CO2'!$A$2)</f>
        <v>1248405105123.5166</v>
      </c>
    </row>
    <row r="28" spans="1:9">
      <c r="A28" s="9">
        <v>2042</v>
      </c>
      <c r="B28" s="10">
        <v>0</v>
      </c>
      <c r="C28" s="10">
        <v>0</v>
      </c>
      <c r="D28" s="10">
        <v>0</v>
      </c>
      <c r="E28" s="10">
        <v>0</v>
      </c>
      <c r="F28" s="10">
        <v>0</v>
      </c>
      <c r="G28" s="10">
        <v>0</v>
      </c>
      <c r="H28" s="10">
        <v>0</v>
      </c>
      <c r="I28" s="10">
        <f>'Climate Ready Hong Kong'!$F$77*'Climate Ready Hong Kong'!$D$82*(1-'Climate Ready Hong Kong'!$E$85)^('BPEiC-CO2'!A28-'BPEiC-CO2'!$A$2)</f>
        <v>1235603566569.1101</v>
      </c>
    </row>
    <row r="29" spans="1:9">
      <c r="A29" s="9">
        <v>2043</v>
      </c>
      <c r="B29" s="10">
        <v>0</v>
      </c>
      <c r="C29" s="10">
        <v>0</v>
      </c>
      <c r="D29" s="10">
        <v>0</v>
      </c>
      <c r="E29" s="10">
        <v>0</v>
      </c>
      <c r="F29" s="10">
        <v>0</v>
      </c>
      <c r="G29" s="10">
        <v>0</v>
      </c>
      <c r="H29" s="10">
        <v>0</v>
      </c>
      <c r="I29" s="10">
        <f>'Climate Ready Hong Kong'!$F$77*'Climate Ready Hong Kong'!$D$82*(1-'Climate Ready Hong Kong'!$E$85)^('BPEiC-CO2'!A29-'BPEiC-CO2'!$A$2)</f>
        <v>1222933299016.9504</v>
      </c>
    </row>
    <row r="30" spans="1:9">
      <c r="A30" s="9">
        <v>2044</v>
      </c>
      <c r="B30" s="10">
        <v>0</v>
      </c>
      <c r="C30" s="10">
        <v>0</v>
      </c>
      <c r="D30" s="10">
        <v>0</v>
      </c>
      <c r="E30" s="10">
        <v>0</v>
      </c>
      <c r="F30" s="10">
        <v>0</v>
      </c>
      <c r="G30" s="10">
        <v>0</v>
      </c>
      <c r="H30" s="10">
        <v>0</v>
      </c>
      <c r="I30" s="10">
        <f>'Climate Ready Hong Kong'!$F$77*'Climate Ready Hong Kong'!$D$82*(1-'Climate Ready Hong Kong'!$E$85)^('BPEiC-CO2'!A30-'BPEiC-CO2'!$A$2)</f>
        <v>1210392956372.8982</v>
      </c>
    </row>
    <row r="31" spans="1:9">
      <c r="A31" s="9">
        <v>2045</v>
      </c>
      <c r="B31" s="10">
        <v>0</v>
      </c>
      <c r="C31" s="10">
        <v>0</v>
      </c>
      <c r="D31" s="10">
        <v>0</v>
      </c>
      <c r="E31" s="10">
        <v>0</v>
      </c>
      <c r="F31" s="10">
        <v>0</v>
      </c>
      <c r="G31" s="10">
        <v>0</v>
      </c>
      <c r="H31" s="10">
        <v>0</v>
      </c>
      <c r="I31" s="10">
        <f>'Climate Ready Hong Kong'!$F$77*'Climate Ready Hong Kong'!$D$82*(1-'Climate Ready Hong Kong'!$E$85)^('BPEiC-CO2'!A31-'BPEiC-CO2'!$A$2)</f>
        <v>1197981206346.0852</v>
      </c>
    </row>
    <row r="32" spans="1:9">
      <c r="A32" s="9">
        <v>2046</v>
      </c>
      <c r="B32" s="10">
        <v>0</v>
      </c>
      <c r="C32" s="10">
        <v>0</v>
      </c>
      <c r="D32" s="10">
        <v>0</v>
      </c>
      <c r="E32" s="10">
        <v>0</v>
      </c>
      <c r="F32" s="10">
        <v>0</v>
      </c>
      <c r="G32" s="10">
        <v>0</v>
      </c>
      <c r="H32" s="10">
        <v>0</v>
      </c>
      <c r="I32" s="10">
        <f>'Climate Ready Hong Kong'!$F$77*'Climate Ready Hong Kong'!$D$82*(1-'Climate Ready Hong Kong'!$E$85)^('BPEiC-CO2'!A32-'BPEiC-CO2'!$A$2)</f>
        <v>1185696730307.3748</v>
      </c>
    </row>
    <row r="33" spans="1:9">
      <c r="A33" s="9">
        <v>2047</v>
      </c>
      <c r="B33" s="10">
        <v>0</v>
      </c>
      <c r="C33" s="10">
        <v>0</v>
      </c>
      <c r="D33" s="10">
        <v>0</v>
      </c>
      <c r="E33" s="10">
        <v>0</v>
      </c>
      <c r="F33" s="10">
        <v>0</v>
      </c>
      <c r="G33" s="10">
        <v>0</v>
      </c>
      <c r="H33" s="10">
        <v>0</v>
      </c>
      <c r="I33" s="10">
        <f>'Climate Ready Hong Kong'!$F$77*'Climate Ready Hong Kong'!$D$82*(1-'Climate Ready Hong Kong'!$E$85)^('BPEiC-CO2'!A33-'BPEiC-CO2'!$A$2)</f>
        <v>1173538223149.2659</v>
      </c>
    </row>
    <row r="34" spans="1:9">
      <c r="A34" s="9">
        <v>2048</v>
      </c>
      <c r="B34" s="10">
        <v>0</v>
      </c>
      <c r="C34" s="10">
        <v>0</v>
      </c>
      <c r="D34" s="10">
        <v>0</v>
      </c>
      <c r="E34" s="10">
        <v>0</v>
      </c>
      <c r="F34" s="10">
        <v>0</v>
      </c>
      <c r="G34" s="10">
        <v>0</v>
      </c>
      <c r="H34" s="10">
        <v>0</v>
      </c>
      <c r="I34" s="10">
        <f>'Climate Ready Hong Kong'!$F$77*'Climate Ready Hong Kong'!$D$82*(1-'Climate Ready Hong Kong'!$E$85)^('BPEiC-CO2'!A34-'BPEiC-CO2'!$A$2)</f>
        <v>1161504393147.2419</v>
      </c>
    </row>
    <row r="35" spans="1:9">
      <c r="A35" s="9">
        <v>2049</v>
      </c>
      <c r="B35" s="10">
        <v>0</v>
      </c>
      <c r="C35" s="10">
        <v>0</v>
      </c>
      <c r="D35" s="10">
        <v>0</v>
      </c>
      <c r="E35" s="10">
        <v>0</v>
      </c>
      <c r="F35" s="10">
        <v>0</v>
      </c>
      <c r="G35" s="10">
        <v>0</v>
      </c>
      <c r="H35" s="10">
        <v>0</v>
      </c>
      <c r="I35" s="10">
        <f>'Climate Ready Hong Kong'!$F$77*'Climate Ready Hong Kong'!$D$82*(1-'Climate Ready Hong Kong'!$E$85)^('BPEiC-CO2'!A35-'BPEiC-CO2'!$A$2)</f>
        <v>1149593961822.5352</v>
      </c>
    </row>
    <row r="36" spans="1:9">
      <c r="A36" s="9">
        <v>2050</v>
      </c>
      <c r="B36" s="10">
        <v>0</v>
      </c>
      <c r="C36" s="10">
        <v>0</v>
      </c>
      <c r="D36" s="10">
        <v>0</v>
      </c>
      <c r="E36" s="10">
        <v>0</v>
      </c>
      <c r="F36" s="10">
        <v>0</v>
      </c>
      <c r="G36" s="10">
        <v>0</v>
      </c>
      <c r="H36" s="10">
        <v>0</v>
      </c>
      <c r="I36" s="10">
        <f>'Climate Ready Hong Kong'!$F$77*'Climate Ready Hong Kong'!$D$82*(1-'Climate Ready Hong Kong'!$E$85)^('BPEiC-CO2'!A36-'BPEiC-CO2'!$A$2)</f>
        <v>1137805663806.301</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9">
    <tabColor theme="3"/>
  </sheetPr>
  <dimension ref="A1:I36"/>
  <sheetViews>
    <sheetView workbookViewId="0">
      <selection activeCell="K33" sqref="K33"/>
    </sheetView>
  </sheetViews>
  <sheetFormatPr defaultColWidth="10.28515625" defaultRowHeight="15"/>
  <cols>
    <col min="1" max="1" width="10.28515625" style="9"/>
    <col min="2" max="2" width="20.140625" style="9" customWidth="1"/>
    <col min="3" max="3" width="27.85546875" style="9" customWidth="1"/>
    <col min="4" max="4" width="21.42578125" style="9" customWidth="1"/>
    <col min="5" max="5" width="17.28515625" style="9" customWidth="1"/>
    <col min="6" max="6" width="14.5703125" style="9" customWidth="1"/>
    <col min="7" max="7" width="12.42578125" style="9" customWidth="1"/>
    <col min="8" max="8" width="12.28515625" style="9" customWidth="1"/>
    <col min="9"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Kong'!$D$80*(1-'Climate Ready Hong Kong'!$E$85)^('BPEiC-CO2'!A2-'BPEiC-CO2'!$A$2)</f>
        <v>80389006554.86525</v>
      </c>
    </row>
    <row r="3" spans="1:9">
      <c r="A3" s="9">
        <v>2017</v>
      </c>
      <c r="B3" s="10">
        <v>0</v>
      </c>
      <c r="C3" s="10">
        <v>0</v>
      </c>
      <c r="D3" s="10">
        <v>0</v>
      </c>
      <c r="E3" s="10">
        <v>0</v>
      </c>
      <c r="F3" s="10">
        <v>0</v>
      </c>
      <c r="G3" s="10">
        <v>0</v>
      </c>
      <c r="H3" s="10">
        <v>0</v>
      </c>
      <c r="I3" s="10">
        <f>'Climate Ready Hong Kong'!$F$77*'Climate Ready Hong Kong'!$D$80*(1-'Climate Ready Hong Kong'!$E$85)^('BPEiC-CO2'!A3-'BPEiC-CO2'!$A$2)</f>
        <v>79564672400.399628</v>
      </c>
    </row>
    <row r="4" spans="1:9">
      <c r="A4" s="9">
        <v>2018</v>
      </c>
      <c r="B4" s="10">
        <v>0</v>
      </c>
      <c r="C4" s="10">
        <v>0</v>
      </c>
      <c r="D4" s="10">
        <v>0</v>
      </c>
      <c r="E4" s="10">
        <v>0</v>
      </c>
      <c r="F4" s="10">
        <v>0</v>
      </c>
      <c r="G4" s="10">
        <v>0</v>
      </c>
      <c r="H4" s="10">
        <v>0</v>
      </c>
      <c r="I4" s="10">
        <f>'Climate Ready Hong Kong'!$F$77*'Climate Ready Hong Kong'!$D$80*(1-'Climate Ready Hong Kong'!$E$85)^('BPEiC-CO2'!A4-'BPEiC-CO2'!$A$2)</f>
        <v>78748791227.59581</v>
      </c>
    </row>
    <row r="5" spans="1:9">
      <c r="A5" s="9">
        <v>2019</v>
      </c>
      <c r="B5" s="10">
        <v>0</v>
      </c>
      <c r="C5" s="10">
        <v>0</v>
      </c>
      <c r="D5" s="10">
        <v>0</v>
      </c>
      <c r="E5" s="10">
        <v>0</v>
      </c>
      <c r="F5" s="10">
        <v>0</v>
      </c>
      <c r="G5" s="10">
        <v>0</v>
      </c>
      <c r="H5" s="10">
        <v>0</v>
      </c>
      <c r="I5" s="10">
        <f>'Climate Ready Hong Kong'!$F$77*'Climate Ready Hong Kong'!$D$80*(1-'Climate Ready Hong Kong'!$E$85)^('BPEiC-CO2'!A5-'BPEiC-CO2'!$A$2)</f>
        <v>77941276356.921478</v>
      </c>
    </row>
    <row r="6" spans="1:9">
      <c r="A6" s="9">
        <v>2020</v>
      </c>
      <c r="B6" s="10">
        <v>0</v>
      </c>
      <c r="C6" s="10">
        <v>0</v>
      </c>
      <c r="D6" s="10">
        <v>0</v>
      </c>
      <c r="E6" s="10">
        <v>0</v>
      </c>
      <c r="F6" s="10">
        <v>0</v>
      </c>
      <c r="G6" s="10">
        <v>0</v>
      </c>
      <c r="H6" s="10">
        <v>0</v>
      </c>
      <c r="I6" s="10">
        <f>'Climate Ready Hong Kong'!$F$77*'Climate Ready Hong Kong'!$D$80*(1-'Climate Ready Hong Kong'!$E$85)^('BPEiC-CO2'!A6-'BPEiC-CO2'!$A$2)</f>
        <v>77142041997.683517</v>
      </c>
    </row>
    <row r="7" spans="1:9">
      <c r="A7" s="9">
        <v>2021</v>
      </c>
      <c r="B7" s="10">
        <v>0</v>
      </c>
      <c r="C7" s="10">
        <v>0</v>
      </c>
      <c r="D7" s="10">
        <v>0</v>
      </c>
      <c r="E7" s="10">
        <v>0</v>
      </c>
      <c r="F7" s="10">
        <v>0</v>
      </c>
      <c r="G7" s="10">
        <v>0</v>
      </c>
      <c r="H7" s="10">
        <v>0</v>
      </c>
      <c r="I7" s="10">
        <f>'Climate Ready Hong Kong'!$F$77*'Climate Ready Hong Kong'!$D$80*(1-'Climate Ready Hong Kong'!$E$85)^('BPEiC-CO2'!A7-'BPEiC-CO2'!$A$2)</f>
        <v>76351003238.913544</v>
      </c>
    </row>
    <row r="8" spans="1:9">
      <c r="A8" s="9">
        <v>2022</v>
      </c>
      <c r="B8" s="10">
        <v>0</v>
      </c>
      <c r="C8" s="10">
        <v>0</v>
      </c>
      <c r="D8" s="10">
        <v>0</v>
      </c>
      <c r="E8" s="10">
        <v>0</v>
      </c>
      <c r="F8" s="10">
        <v>0</v>
      </c>
      <c r="G8" s="10">
        <v>0</v>
      </c>
      <c r="H8" s="10">
        <v>0</v>
      </c>
      <c r="I8" s="10">
        <f>'Climate Ready Hong Kong'!$F$77*'Climate Ready Hong Kong'!$D$80*(1-'Climate Ready Hong Kong'!$E$85)^('BPEiC-CO2'!A8-'BPEiC-CO2'!$A$2)</f>
        <v>75568076040.34697</v>
      </c>
    </row>
    <row r="9" spans="1:9">
      <c r="A9" s="9">
        <v>2023</v>
      </c>
      <c r="B9" s="10">
        <v>0</v>
      </c>
      <c r="C9" s="10">
        <v>0</v>
      </c>
      <c r="D9" s="10">
        <v>0</v>
      </c>
      <c r="E9" s="10">
        <v>0</v>
      </c>
      <c r="F9" s="10">
        <v>0</v>
      </c>
      <c r="G9" s="10">
        <v>0</v>
      </c>
      <c r="H9" s="10">
        <v>0</v>
      </c>
      <c r="I9" s="10">
        <f>'Climate Ready Hong Kong'!$F$77*'Climate Ready Hong Kong'!$D$80*(1-'Climate Ready Hong Kong'!$E$85)^('BPEiC-CO2'!A9-'BPEiC-CO2'!$A$2)</f>
        <v>74793177223.494461</v>
      </c>
    </row>
    <row r="10" spans="1:9">
      <c r="A10" s="9">
        <v>2024</v>
      </c>
      <c r="B10" s="10">
        <v>0</v>
      </c>
      <c r="C10" s="10">
        <v>0</v>
      </c>
      <c r="D10" s="10">
        <v>0</v>
      </c>
      <c r="E10" s="10">
        <v>0</v>
      </c>
      <c r="F10" s="10">
        <v>0</v>
      </c>
      <c r="G10" s="10">
        <v>0</v>
      </c>
      <c r="H10" s="10">
        <v>0</v>
      </c>
      <c r="I10" s="10">
        <f>'Climate Ready Hong Kong'!$F$77*'Climate Ready Hong Kong'!$D$80*(1-'Climate Ready Hong Kong'!$E$85)^('BPEiC-CO2'!A10-'BPEiC-CO2'!$A$2)</f>
        <v>74026224462.80513</v>
      </c>
    </row>
    <row r="11" spans="1:9">
      <c r="A11" s="9">
        <v>2025</v>
      </c>
      <c r="B11" s="10">
        <v>0</v>
      </c>
      <c r="C11" s="10">
        <v>0</v>
      </c>
      <c r="D11" s="10">
        <v>0</v>
      </c>
      <c r="E11" s="10">
        <v>0</v>
      </c>
      <c r="F11" s="10">
        <v>0</v>
      </c>
      <c r="G11" s="10">
        <v>0</v>
      </c>
      <c r="H11" s="10">
        <v>0</v>
      </c>
      <c r="I11" s="10">
        <f>'Climate Ready Hong Kong'!$F$77*'Climate Ready Hong Kong'!$D$80*(1-'Climate Ready Hong Kong'!$E$85)^('BPEiC-CO2'!A11-'BPEiC-CO2'!$A$2)</f>
        <v>73267136276.920151</v>
      </c>
    </row>
    <row r="12" spans="1:9">
      <c r="A12" s="9">
        <v>2026</v>
      </c>
      <c r="B12" s="10">
        <v>0</v>
      </c>
      <c r="C12" s="10">
        <v>0</v>
      </c>
      <c r="D12" s="10">
        <v>0</v>
      </c>
      <c r="E12" s="10">
        <v>0</v>
      </c>
      <c r="F12" s="10">
        <v>0</v>
      </c>
      <c r="G12" s="10">
        <v>0</v>
      </c>
      <c r="H12" s="10">
        <v>0</v>
      </c>
      <c r="I12" s="10">
        <f>'Climate Ready Hong Kong'!$F$77*'Climate Ready Hong Kong'!$D$80*(1-'Climate Ready Hong Kong'!$E$85)^('BPEiC-CO2'!A12-'BPEiC-CO2'!$A$2)</f>
        <v>72515832020.016174</v>
      </c>
    </row>
    <row r="13" spans="1:9">
      <c r="A13" s="9">
        <v>2027</v>
      </c>
      <c r="B13" s="10">
        <v>0</v>
      </c>
      <c r="C13" s="10">
        <v>0</v>
      </c>
      <c r="D13" s="10">
        <v>0</v>
      </c>
      <c r="E13" s="10">
        <v>0</v>
      </c>
      <c r="F13" s="10">
        <v>0</v>
      </c>
      <c r="G13" s="10">
        <v>0</v>
      </c>
      <c r="H13" s="10">
        <v>0</v>
      </c>
      <c r="I13" s="10">
        <f>'Climate Ready Hong Kong'!$F$77*'Climate Ready Hong Kong'!$D$80*(1-'Climate Ready Hong Kong'!$E$85)^('BPEiC-CO2'!A13-'BPEiC-CO2'!$A$2)</f>
        <v>71772231873.237473</v>
      </c>
    </row>
    <row r="14" spans="1:9">
      <c r="A14" s="9">
        <v>2028</v>
      </c>
      <c r="B14" s="10">
        <v>0</v>
      </c>
      <c r="C14" s="10">
        <v>0</v>
      </c>
      <c r="D14" s="10">
        <v>0</v>
      </c>
      <c r="E14" s="10">
        <v>0</v>
      </c>
      <c r="F14" s="10">
        <v>0</v>
      </c>
      <c r="G14" s="10">
        <v>0</v>
      </c>
      <c r="H14" s="10">
        <v>0</v>
      </c>
      <c r="I14" s="10">
        <f>'Climate Ready Hong Kong'!$F$77*'Climate Ready Hong Kong'!$D$80*(1-'Climate Ready Hong Kong'!$E$85)^('BPEiC-CO2'!A14-'BPEiC-CO2'!$A$2)</f>
        <v>71036256836.216019</v>
      </c>
    </row>
    <row r="15" spans="1:9">
      <c r="A15" s="9">
        <v>2029</v>
      </c>
      <c r="B15" s="10">
        <v>0</v>
      </c>
      <c r="C15" s="10">
        <v>0</v>
      </c>
      <c r="D15" s="10">
        <v>0</v>
      </c>
      <c r="E15" s="10">
        <v>0</v>
      </c>
      <c r="F15" s="10">
        <v>0</v>
      </c>
      <c r="G15" s="10">
        <v>0</v>
      </c>
      <c r="H15" s="10">
        <v>0</v>
      </c>
      <c r="I15" s="10">
        <f>'Climate Ready Hong Kong'!$F$77*'Climate Ready Hong Kong'!$D$80*(1-'Climate Ready Hong Kong'!$E$85)^('BPEiC-CO2'!A15-'BPEiC-CO2'!$A$2)</f>
        <v>70307828718.678329</v>
      </c>
    </row>
    <row r="16" spans="1:9">
      <c r="A16" s="9">
        <v>2030</v>
      </c>
      <c r="B16" s="10">
        <v>0</v>
      </c>
      <c r="C16" s="10">
        <v>0</v>
      </c>
      <c r="D16" s="10">
        <v>0</v>
      </c>
      <c r="E16" s="10">
        <v>0</v>
      </c>
      <c r="F16" s="10">
        <v>0</v>
      </c>
      <c r="G16" s="10">
        <v>0</v>
      </c>
      <c r="H16" s="10">
        <v>0</v>
      </c>
      <c r="I16" s="10">
        <f>'Climate Ready Hong Kong'!$F$77*'Climate Ready Hong Kong'!$D$80*(1-'Climate Ready Hong Kong'!$E$85)^('BPEiC-CO2'!A16-'BPEiC-CO2'!$A$2)</f>
        <v>69586870132.138657</v>
      </c>
    </row>
    <row r="17" spans="1:9">
      <c r="A17" s="9">
        <v>2031</v>
      </c>
      <c r="B17" s="10">
        <v>0</v>
      </c>
      <c r="C17" s="10">
        <v>0</v>
      </c>
      <c r="D17" s="10">
        <v>0</v>
      </c>
      <c r="E17" s="10">
        <v>0</v>
      </c>
      <c r="F17" s="10">
        <v>0</v>
      </c>
      <c r="G17" s="10">
        <v>0</v>
      </c>
      <c r="H17" s="10">
        <v>0</v>
      </c>
      <c r="I17" s="10">
        <f>'Climate Ready Hong Kong'!$F$77*'Climate Ready Hong Kong'!$D$80*(1-'Climate Ready Hong Kong'!$E$85)^('BPEiC-CO2'!A17-'BPEiC-CO2'!$A$2)</f>
        <v>68873304481.677032</v>
      </c>
    </row>
    <row r="18" spans="1:9">
      <c r="A18" s="9">
        <v>2032</v>
      </c>
      <c r="B18" s="10">
        <v>0</v>
      </c>
      <c r="C18" s="10">
        <v>0</v>
      </c>
      <c r="D18" s="10">
        <v>0</v>
      </c>
      <c r="E18" s="10">
        <v>0</v>
      </c>
      <c r="F18" s="10">
        <v>0</v>
      </c>
      <c r="G18" s="10">
        <v>0</v>
      </c>
      <c r="H18" s="10">
        <v>0</v>
      </c>
      <c r="I18" s="10">
        <f>'Climate Ready Hong Kong'!$F$77*'Climate Ready Hong Kong'!$D$80*(1-'Climate Ready Hong Kong'!$E$85)^('BPEiC-CO2'!A18-'BPEiC-CO2'!$A$2)</f>
        <v>68167055957.801971</v>
      </c>
    </row>
    <row r="19" spans="1:9">
      <c r="A19" s="9">
        <v>2033</v>
      </c>
      <c r="B19" s="10">
        <v>0</v>
      </c>
      <c r="C19" s="10">
        <v>0</v>
      </c>
      <c r="D19" s="10">
        <v>0</v>
      </c>
      <c r="E19" s="10">
        <v>0</v>
      </c>
      <c r="F19" s="10">
        <v>0</v>
      </c>
      <c r="G19" s="10">
        <v>0</v>
      </c>
      <c r="H19" s="10">
        <v>0</v>
      </c>
      <c r="I19" s="10">
        <f>'Climate Ready Hong Kong'!$F$77*'Climate Ready Hong Kong'!$D$80*(1-'Climate Ready Hong Kong'!$E$85)^('BPEiC-CO2'!A19-'BPEiC-CO2'!$A$2)</f>
        <v>67468049528.396301</v>
      </c>
    </row>
    <row r="20" spans="1:9">
      <c r="A20" s="9">
        <v>2034</v>
      </c>
      <c r="B20" s="10">
        <v>0</v>
      </c>
      <c r="C20" s="10">
        <v>0</v>
      </c>
      <c r="D20" s="10">
        <v>0</v>
      </c>
      <c r="E20" s="10">
        <v>0</v>
      </c>
      <c r="F20" s="10">
        <v>0</v>
      </c>
      <c r="G20" s="10">
        <v>0</v>
      </c>
      <c r="H20" s="10">
        <v>0</v>
      </c>
      <c r="I20" s="10">
        <f>'Climate Ready Hong Kong'!$F$77*'Climate Ready Hong Kong'!$D$80*(1-'Climate Ready Hong Kong'!$E$85)^('BPEiC-CO2'!A20-'BPEiC-CO2'!$A$2)</f>
        <v>66776210930.745804</v>
      </c>
    </row>
    <row r="21" spans="1:9">
      <c r="A21" s="9">
        <v>2035</v>
      </c>
      <c r="B21" s="10">
        <v>0</v>
      </c>
      <c r="C21" s="10">
        <v>0</v>
      </c>
      <c r="D21" s="10">
        <v>0</v>
      </c>
      <c r="E21" s="10">
        <v>0</v>
      </c>
      <c r="F21" s="10">
        <v>0</v>
      </c>
      <c r="G21" s="10">
        <v>0</v>
      </c>
      <c r="H21" s="10">
        <v>0</v>
      </c>
      <c r="I21" s="10">
        <f>'Climate Ready Hong Kong'!$F$77*'Climate Ready Hong Kong'!$D$80*(1-'Climate Ready Hong Kong'!$E$85)^('BPEiC-CO2'!A21-'BPEiC-CO2'!$A$2)</f>
        <v>66091466663.64946</v>
      </c>
    </row>
    <row r="22" spans="1:9">
      <c r="A22" s="9">
        <v>2036</v>
      </c>
      <c r="B22" s="10">
        <v>0</v>
      </c>
      <c r="C22" s="10">
        <v>0</v>
      </c>
      <c r="D22" s="10">
        <v>0</v>
      </c>
      <c r="E22" s="10">
        <v>0</v>
      </c>
      <c r="F22" s="10">
        <v>0</v>
      </c>
      <c r="G22" s="10">
        <v>0</v>
      </c>
      <c r="H22" s="10">
        <v>0</v>
      </c>
      <c r="I22" s="10">
        <f>'Climate Ready Hong Kong'!$F$77*'Climate Ready Hong Kong'!$D$80*(1-'Climate Ready Hong Kong'!$E$85)^('BPEiC-CO2'!A22-'BPEiC-CO2'!$A$2)</f>
        <v>65413743979.61071</v>
      </c>
    </row>
    <row r="23" spans="1:9">
      <c r="A23" s="9">
        <v>2037</v>
      </c>
      <c r="B23" s="10">
        <v>0</v>
      </c>
      <c r="C23" s="10">
        <v>0</v>
      </c>
      <c r="D23" s="10">
        <v>0</v>
      </c>
      <c r="E23" s="10">
        <v>0</v>
      </c>
      <c r="F23" s="10">
        <v>0</v>
      </c>
      <c r="G23" s="10">
        <v>0</v>
      </c>
      <c r="H23" s="10">
        <v>0</v>
      </c>
      <c r="I23" s="10">
        <f>'Climate Ready Hong Kong'!$F$77*'Climate Ready Hong Kong'!$D$80*(1-'Climate Ready Hong Kong'!$E$85)^('BPEiC-CO2'!A23-'BPEiC-CO2'!$A$2)</f>
        <v>64742970877.108681</v>
      </c>
    </row>
    <row r="24" spans="1:9">
      <c r="A24" s="9">
        <v>2038</v>
      </c>
      <c r="B24" s="10">
        <v>0</v>
      </c>
      <c r="C24" s="10">
        <v>0</v>
      </c>
      <c r="D24" s="10">
        <v>0</v>
      </c>
      <c r="E24" s="10">
        <v>0</v>
      </c>
      <c r="F24" s="10">
        <v>0</v>
      </c>
      <c r="G24" s="10">
        <v>0</v>
      </c>
      <c r="H24" s="10">
        <v>0</v>
      </c>
      <c r="I24" s="10">
        <f>'Climate Ready Hong Kong'!$F$77*'Climate Ready Hong Kong'!$D$80*(1-'Climate Ready Hong Kong'!$E$85)^('BPEiC-CO2'!A24-'BPEiC-CO2'!$A$2)</f>
        <v>64079076092.948746</v>
      </c>
    </row>
    <row r="25" spans="1:9">
      <c r="A25" s="9">
        <v>2039</v>
      </c>
      <c r="B25" s="10">
        <v>0</v>
      </c>
      <c r="C25" s="10">
        <v>0</v>
      </c>
      <c r="D25" s="10">
        <v>0</v>
      </c>
      <c r="E25" s="10">
        <v>0</v>
      </c>
      <c r="F25" s="10">
        <v>0</v>
      </c>
      <c r="G25" s="10">
        <v>0</v>
      </c>
      <c r="H25" s="10">
        <v>0</v>
      </c>
      <c r="I25" s="10">
        <f>'Climate Ready Hong Kong'!$F$77*'Climate Ready Hong Kong'!$D$80*(1-'Climate Ready Hong Kong'!$E$85)^('BPEiC-CO2'!A25-'BPEiC-CO2'!$A$2)</f>
        <v>63421989094.691498</v>
      </c>
    </row>
    <row r="26" spans="1:9">
      <c r="A26" s="9">
        <v>2040</v>
      </c>
      <c r="B26" s="10">
        <v>0</v>
      </c>
      <c r="C26" s="10">
        <v>0</v>
      </c>
      <c r="D26" s="10">
        <v>0</v>
      </c>
      <c r="E26" s="10">
        <v>0</v>
      </c>
      <c r="F26" s="10">
        <v>0</v>
      </c>
      <c r="G26" s="10">
        <v>0</v>
      </c>
      <c r="H26" s="10">
        <v>0</v>
      </c>
      <c r="I26" s="10">
        <f>'Climate Ready Hong Kong'!$F$77*'Climate Ready Hong Kong'!$D$80*(1-'Climate Ready Hong Kong'!$E$85)^('BPEiC-CO2'!A26-'BPEiC-CO2'!$A$2)</f>
        <v>62771640073.159317</v>
      </c>
    </row>
    <row r="27" spans="1:9">
      <c r="A27" s="9">
        <v>2041</v>
      </c>
      <c r="B27" s="10">
        <v>0</v>
      </c>
      <c r="C27" s="10">
        <v>0</v>
      </c>
      <c r="D27" s="10">
        <v>0</v>
      </c>
      <c r="E27" s="10">
        <v>0</v>
      </c>
      <c r="F27" s="10">
        <v>0</v>
      </c>
      <c r="G27" s="10">
        <v>0</v>
      </c>
      <c r="H27" s="10">
        <v>0</v>
      </c>
      <c r="I27" s="10">
        <f>'Climate Ready Hong Kong'!$F$77*'Climate Ready Hong Kong'!$D$80*(1-'Climate Ready Hong Kong'!$E$85)^('BPEiC-CO2'!A27-'BPEiC-CO2'!$A$2)</f>
        <v>62127959935.019875</v>
      </c>
    </row>
    <row r="28" spans="1:9">
      <c r="A28" s="9">
        <v>2042</v>
      </c>
      <c r="B28" s="10">
        <v>0</v>
      </c>
      <c r="C28" s="10">
        <v>0</v>
      </c>
      <c r="D28" s="10">
        <v>0</v>
      </c>
      <c r="E28" s="10">
        <v>0</v>
      </c>
      <c r="F28" s="10">
        <v>0</v>
      </c>
      <c r="G28" s="10">
        <v>0</v>
      </c>
      <c r="H28" s="10">
        <v>0</v>
      </c>
      <c r="I28" s="10">
        <f>'Climate Ready Hong Kong'!$F$77*'Climate Ready Hong Kong'!$D$80*(1-'Climate Ready Hong Kong'!$E$85)^('BPEiC-CO2'!A28-'BPEiC-CO2'!$A$2)</f>
        <v>61490880295.445595</v>
      </c>
    </row>
    <row r="29" spans="1:9">
      <c r="A29" s="9">
        <v>2043</v>
      </c>
      <c r="B29" s="10">
        <v>0</v>
      </c>
      <c r="C29" s="10">
        <v>0</v>
      </c>
      <c r="D29" s="10">
        <v>0</v>
      </c>
      <c r="E29" s="10">
        <v>0</v>
      </c>
      <c r="F29" s="10">
        <v>0</v>
      </c>
      <c r="G29" s="10">
        <v>0</v>
      </c>
      <c r="H29" s="10">
        <v>0</v>
      </c>
      <c r="I29" s="10">
        <f>'Climate Ready Hong Kong'!$F$77*'Climate Ready Hong Kong'!$D$80*(1-'Climate Ready Hong Kong'!$E$85)^('BPEiC-CO2'!A29-'BPEiC-CO2'!$A$2)</f>
        <v>60860333470.848404</v>
      </c>
    </row>
    <row r="30" spans="1:9">
      <c r="A30" s="9">
        <v>2044</v>
      </c>
      <c r="B30" s="10">
        <v>0</v>
      </c>
      <c r="C30" s="10">
        <v>0</v>
      </c>
      <c r="D30" s="10">
        <v>0</v>
      </c>
      <c r="E30" s="10">
        <v>0</v>
      </c>
      <c r="F30" s="10">
        <v>0</v>
      </c>
      <c r="G30" s="10">
        <v>0</v>
      </c>
      <c r="H30" s="10">
        <v>0</v>
      </c>
      <c r="I30" s="10">
        <f>'Climate Ready Hong Kong'!$F$77*'Climate Ready Hong Kong'!$D$80*(1-'Climate Ready Hong Kong'!$E$85)^('BPEiC-CO2'!A30-'BPEiC-CO2'!$A$2)</f>
        <v>60236252471.689064</v>
      </c>
    </row>
    <row r="31" spans="1:9">
      <c r="A31" s="9">
        <v>2045</v>
      </c>
      <c r="B31" s="10">
        <v>0</v>
      </c>
      <c r="C31" s="10">
        <v>0</v>
      </c>
      <c r="D31" s="10">
        <v>0</v>
      </c>
      <c r="E31" s="10">
        <v>0</v>
      </c>
      <c r="F31" s="10">
        <v>0</v>
      </c>
      <c r="G31" s="10">
        <v>0</v>
      </c>
      <c r="H31" s="10">
        <v>0</v>
      </c>
      <c r="I31" s="10">
        <f>'Climate Ready Hong Kong'!$F$77*'Climate Ready Hong Kong'!$D$80*(1-'Climate Ready Hong Kong'!$E$85)^('BPEiC-CO2'!A31-'BPEiC-CO2'!$A$2)</f>
        <v>59618570995.3601</v>
      </c>
    </row>
    <row r="32" spans="1:9">
      <c r="A32" s="9">
        <v>2046</v>
      </c>
      <c r="B32" s="10">
        <v>0</v>
      </c>
      <c r="C32" s="10">
        <v>0</v>
      </c>
      <c r="D32" s="10">
        <v>0</v>
      </c>
      <c r="E32" s="10">
        <v>0</v>
      </c>
      <c r="F32" s="10">
        <v>0</v>
      </c>
      <c r="G32" s="10">
        <v>0</v>
      </c>
      <c r="H32" s="10">
        <v>0</v>
      </c>
      <c r="I32" s="10">
        <f>'Climate Ready Hong Kong'!$F$77*'Climate Ready Hong Kong'!$D$80*(1-'Climate Ready Hong Kong'!$E$85)^('BPEiC-CO2'!A32-'BPEiC-CO2'!$A$2)</f>
        <v>59007223419.141869</v>
      </c>
    </row>
    <row r="33" spans="1:9">
      <c r="A33" s="9">
        <v>2047</v>
      </c>
      <c r="B33" s="10">
        <v>0</v>
      </c>
      <c r="C33" s="10">
        <v>0</v>
      </c>
      <c r="D33" s="10">
        <v>0</v>
      </c>
      <c r="E33" s="10">
        <v>0</v>
      </c>
      <c r="F33" s="10">
        <v>0</v>
      </c>
      <c r="G33" s="10">
        <v>0</v>
      </c>
      <c r="H33" s="10">
        <v>0</v>
      </c>
      <c r="I33" s="10">
        <f>'Climate Ready Hong Kong'!$F$77*'Climate Ready Hong Kong'!$D$80*(1-'Climate Ready Hong Kong'!$E$85)^('BPEiC-CO2'!A33-'BPEiC-CO2'!$A$2)</f>
        <v>58402144793.23069</v>
      </c>
    </row>
    <row r="34" spans="1:9">
      <c r="A34" s="9">
        <v>2048</v>
      </c>
      <c r="B34" s="10">
        <v>0</v>
      </c>
      <c r="C34" s="10">
        <v>0</v>
      </c>
      <c r="D34" s="10">
        <v>0</v>
      </c>
      <c r="E34" s="10">
        <v>0</v>
      </c>
      <c r="F34" s="10">
        <v>0</v>
      </c>
      <c r="G34" s="10">
        <v>0</v>
      </c>
      <c r="H34" s="10">
        <v>0</v>
      </c>
      <c r="I34" s="10">
        <f>'Climate Ready Hong Kong'!$F$77*'Climate Ready Hong Kong'!$D$80*(1-'Climate Ready Hong Kong'!$E$85)^('BPEiC-CO2'!A34-'BPEiC-CO2'!$A$2)</f>
        <v>57803270833.838638</v>
      </c>
    </row>
    <row r="35" spans="1:9">
      <c r="A35" s="9">
        <v>2049</v>
      </c>
      <c r="B35" s="10">
        <v>0</v>
      </c>
      <c r="C35" s="10">
        <v>0</v>
      </c>
      <c r="D35" s="10">
        <v>0</v>
      </c>
      <c r="E35" s="10">
        <v>0</v>
      </c>
      <c r="F35" s="10">
        <v>0</v>
      </c>
      <c r="G35" s="10">
        <v>0</v>
      </c>
      <c r="H35" s="10">
        <v>0</v>
      </c>
      <c r="I35" s="10">
        <f>'Climate Ready Hong Kong'!$F$77*'Climate Ready Hong Kong'!$D$80*(1-'Climate Ready Hong Kong'!$E$85)^('BPEiC-CO2'!A35-'BPEiC-CO2'!$A$2)</f>
        <v>57210537916.363914</v>
      </c>
    </row>
    <row r="36" spans="1:9">
      <c r="A36" s="9">
        <v>2050</v>
      </c>
      <c r="B36" s="10">
        <v>0</v>
      </c>
      <c r="C36" s="10">
        <v>0</v>
      </c>
      <c r="D36" s="10">
        <v>0</v>
      </c>
      <c r="E36" s="10">
        <v>0</v>
      </c>
      <c r="F36" s="10">
        <v>0</v>
      </c>
      <c r="G36" s="10">
        <v>0</v>
      </c>
      <c r="H36" s="10">
        <v>0</v>
      </c>
      <c r="I36" s="10">
        <f>'Climate Ready Hong Kong'!$F$77*'Climate Ready Hong Kong'!$D$80*(1-'Climate Ready Hong Kong'!$E$85)^('BPEiC-CO2'!A36-'BPEiC-CO2'!$A$2)</f>
        <v>56623883068.631447</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theme="3"/>
  </sheetPr>
  <dimension ref="A1:I36"/>
  <sheetViews>
    <sheetView zoomScaleNormal="100" workbookViewId="0">
      <selection activeCell="H24" sqref="H24"/>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Kong'!$D$81*(1-'Climate Ready Hong Kong'!$E$85)^('BPEiC-CO2'!A2-'BPEiC-CO2'!$A$2)</f>
        <v>14266689787.540051</v>
      </c>
    </row>
    <row r="3" spans="1:9">
      <c r="A3" s="9">
        <v>2017</v>
      </c>
      <c r="B3" s="10">
        <v>0</v>
      </c>
      <c r="C3" s="10">
        <v>0</v>
      </c>
      <c r="D3" s="10">
        <v>0</v>
      </c>
      <c r="E3" s="10">
        <v>0</v>
      </c>
      <c r="F3" s="10">
        <v>0</v>
      </c>
      <c r="G3" s="10">
        <v>0</v>
      </c>
      <c r="H3" s="10">
        <v>0</v>
      </c>
      <c r="I3" s="10">
        <f>'Climate Ready Hong Kong'!$F$77*'Climate Ready Hong Kong'!$D$81*(1-'Climate Ready Hong Kong'!$E$85)^('BPEiC-CO2'!A3-'BPEiC-CO2'!$A$2)</f>
        <v>14120394663.778214</v>
      </c>
    </row>
    <row r="4" spans="1:9">
      <c r="A4" s="9">
        <v>2018</v>
      </c>
      <c r="B4" s="10">
        <v>0</v>
      </c>
      <c r="C4" s="10">
        <v>0</v>
      </c>
      <c r="D4" s="10">
        <v>0</v>
      </c>
      <c r="E4" s="10">
        <v>0</v>
      </c>
      <c r="F4" s="10">
        <v>0</v>
      </c>
      <c r="G4" s="10">
        <v>0</v>
      </c>
      <c r="H4" s="10">
        <v>0</v>
      </c>
      <c r="I4" s="10">
        <f>'Climate Ready Hong Kong'!$F$77*'Climate Ready Hong Kong'!$D$81*(1-'Climate Ready Hong Kong'!$E$85)^('BPEiC-CO2'!A4-'BPEiC-CO2'!$A$2)</f>
        <v>13975599696.223263</v>
      </c>
    </row>
    <row r="5" spans="1:9">
      <c r="A5" s="9">
        <v>2019</v>
      </c>
      <c r="B5" s="10">
        <v>0</v>
      </c>
      <c r="C5" s="10">
        <v>0</v>
      </c>
      <c r="D5" s="10">
        <v>0</v>
      </c>
      <c r="E5" s="10">
        <v>0</v>
      </c>
      <c r="F5" s="10">
        <v>0</v>
      </c>
      <c r="G5" s="10">
        <v>0</v>
      </c>
      <c r="H5" s="10">
        <v>0</v>
      </c>
      <c r="I5" s="10">
        <f>'Climate Ready Hong Kong'!$F$77*'Climate Ready Hong Kong'!$D$81*(1-'Climate Ready Hong Kong'!$E$85)^('BPEiC-CO2'!A5-'BPEiC-CO2'!$A$2)</f>
        <v>13832289501.801674</v>
      </c>
    </row>
    <row r="6" spans="1:9">
      <c r="A6" s="9">
        <v>2020</v>
      </c>
      <c r="B6" s="10">
        <v>0</v>
      </c>
      <c r="C6" s="10">
        <v>0</v>
      </c>
      <c r="D6" s="10">
        <v>0</v>
      </c>
      <c r="E6" s="10">
        <v>0</v>
      </c>
      <c r="F6" s="10">
        <v>0</v>
      </c>
      <c r="G6" s="10">
        <v>0</v>
      </c>
      <c r="H6" s="10">
        <v>0</v>
      </c>
      <c r="I6" s="10">
        <f>'Climate Ready Hong Kong'!$F$77*'Climate Ready Hong Kong'!$D$81*(1-'Climate Ready Hong Kong'!$E$85)^('BPEiC-CO2'!A6-'BPEiC-CO2'!$A$2)</f>
        <v>13690448855.182795</v>
      </c>
    </row>
    <row r="7" spans="1:9">
      <c r="A7" s="9">
        <v>2021</v>
      </c>
      <c r="B7" s="10">
        <v>0</v>
      </c>
      <c r="C7" s="10">
        <v>0</v>
      </c>
      <c r="D7" s="10">
        <v>0</v>
      </c>
      <c r="E7" s="10">
        <v>0</v>
      </c>
      <c r="F7" s="10">
        <v>0</v>
      </c>
      <c r="G7" s="10">
        <v>0</v>
      </c>
      <c r="H7" s="10">
        <v>0</v>
      </c>
      <c r="I7" s="10">
        <f>'Climate Ready Hong Kong'!$F$77*'Climate Ready Hong Kong'!$D$81*(1-'Climate Ready Hong Kong'!$E$85)^('BPEiC-CO2'!A7-'BPEiC-CO2'!$A$2)</f>
        <v>13550062687.161306</v>
      </c>
    </row>
    <row r="8" spans="1:9">
      <c r="A8" s="9">
        <v>2022</v>
      </c>
      <c r="B8" s="10">
        <v>0</v>
      </c>
      <c r="C8" s="10">
        <v>0</v>
      </c>
      <c r="D8" s="10">
        <v>0</v>
      </c>
      <c r="E8" s="10">
        <v>0</v>
      </c>
      <c r="F8" s="10">
        <v>0</v>
      </c>
      <c r="G8" s="10">
        <v>0</v>
      </c>
      <c r="H8" s="10">
        <v>0</v>
      </c>
      <c r="I8" s="10">
        <f>'Climate Ready Hong Kong'!$F$77*'Climate Ready Hong Kong'!$D$81*(1-'Climate Ready Hong Kong'!$E$85)^('BPEiC-CO2'!A8-'BPEiC-CO2'!$A$2)</f>
        <v>13411116083.056255</v>
      </c>
    </row>
    <row r="9" spans="1:9">
      <c r="A9" s="9">
        <v>2023</v>
      </c>
      <c r="B9" s="10">
        <v>0</v>
      </c>
      <c r="C9" s="10">
        <v>0</v>
      </c>
      <c r="D9" s="10">
        <v>0</v>
      </c>
      <c r="E9" s="10">
        <v>0</v>
      </c>
      <c r="F9" s="10">
        <v>0</v>
      </c>
      <c r="G9" s="10">
        <v>0</v>
      </c>
      <c r="H9" s="10">
        <v>0</v>
      </c>
      <c r="I9" s="10">
        <f>'Climate Ready Hong Kong'!$F$77*'Climate Ready Hong Kong'!$D$81*(1-'Climate Ready Hong Kong'!$E$85)^('BPEiC-CO2'!A9-'BPEiC-CO2'!$A$2)</f>
        <v>13273594281.126518</v>
      </c>
    </row>
    <row r="10" spans="1:9">
      <c r="A10" s="9">
        <v>2024</v>
      </c>
      <c r="B10" s="10">
        <v>0</v>
      </c>
      <c r="C10" s="10">
        <v>0</v>
      </c>
      <c r="D10" s="10">
        <v>0</v>
      </c>
      <c r="E10" s="10">
        <v>0</v>
      </c>
      <c r="F10" s="10">
        <v>0</v>
      </c>
      <c r="G10" s="10">
        <v>0</v>
      </c>
      <c r="H10" s="10">
        <v>0</v>
      </c>
      <c r="I10" s="10">
        <f>'Climate Ready Hong Kong'!$F$77*'Climate Ready Hong Kong'!$D$81*(1-'Climate Ready Hong Kong'!$E$85)^('BPEiC-CO2'!A10-'BPEiC-CO2'!$A$2)</f>
        <v>13137482671.00251</v>
      </c>
    </row>
    <row r="11" spans="1:9">
      <c r="A11" s="9">
        <v>2025</v>
      </c>
      <c r="B11" s="10">
        <v>0</v>
      </c>
      <c r="C11" s="10">
        <v>0</v>
      </c>
      <c r="D11" s="10">
        <v>0</v>
      </c>
      <c r="E11" s="10">
        <v>0</v>
      </c>
      <c r="F11" s="10">
        <v>0</v>
      </c>
      <c r="G11" s="10">
        <v>0</v>
      </c>
      <c r="H11" s="10">
        <v>0</v>
      </c>
      <c r="I11" s="10">
        <f>'Climate Ready Hong Kong'!$F$77*'Climate Ready Hong Kong'!$D$81*(1-'Climate Ready Hong Kong'!$E$85)^('BPEiC-CO2'!A11-'BPEiC-CO2'!$A$2)</f>
        <v>13002766792.133968</v>
      </c>
    </row>
    <row r="12" spans="1:9">
      <c r="A12" s="9">
        <v>2026</v>
      </c>
      <c r="B12" s="10">
        <v>0</v>
      </c>
      <c r="C12" s="10">
        <v>0</v>
      </c>
      <c r="D12" s="10">
        <v>0</v>
      </c>
      <c r="E12" s="10">
        <v>0</v>
      </c>
      <c r="F12" s="10">
        <v>0</v>
      </c>
      <c r="G12" s="10">
        <v>0</v>
      </c>
      <c r="H12" s="10">
        <v>0</v>
      </c>
      <c r="I12" s="10">
        <f>'Climate Ready Hong Kong'!$F$77*'Climate Ready Hong Kong'!$D$81*(1-'Climate Ready Hong Kong'!$E$85)^('BPEiC-CO2'!A12-'BPEiC-CO2'!$A$2)</f>
        <v>12869432332.253662</v>
      </c>
    </row>
    <row r="13" spans="1:9">
      <c r="A13" s="9">
        <v>2027</v>
      </c>
      <c r="B13" s="10">
        <v>0</v>
      </c>
      <c r="C13" s="10">
        <v>0</v>
      </c>
      <c r="D13" s="10">
        <v>0</v>
      </c>
      <c r="E13" s="10">
        <v>0</v>
      </c>
      <c r="F13" s="10">
        <v>0</v>
      </c>
      <c r="G13" s="10">
        <v>0</v>
      </c>
      <c r="H13" s="10">
        <v>0</v>
      </c>
      <c r="I13" s="10">
        <f>'Climate Ready Hong Kong'!$F$77*'Climate Ready Hong Kong'!$D$81*(1-'Climate Ready Hong Kong'!$E$85)^('BPEiC-CO2'!A13-'BPEiC-CO2'!$A$2)</f>
        <v>12737465125.856848</v>
      </c>
    </row>
    <row r="14" spans="1:9">
      <c r="A14" s="9">
        <v>2028</v>
      </c>
      <c r="B14" s="10">
        <v>0</v>
      </c>
      <c r="C14" s="10">
        <v>0</v>
      </c>
      <c r="D14" s="10">
        <v>0</v>
      </c>
      <c r="E14" s="10">
        <v>0</v>
      </c>
      <c r="F14" s="10">
        <v>0</v>
      </c>
      <c r="G14" s="10">
        <v>0</v>
      </c>
      <c r="H14" s="10">
        <v>0</v>
      </c>
      <c r="I14" s="10">
        <f>'Climate Ready Hong Kong'!$F$77*'Climate Ready Hong Kong'!$D$81*(1-'Climate Ready Hong Kong'!$E$85)^('BPEiC-CO2'!A14-'BPEiC-CO2'!$A$2)</f>
        <v>12606851152.696321</v>
      </c>
    </row>
    <row r="15" spans="1:9">
      <c r="A15" s="9">
        <v>2029</v>
      </c>
      <c r="B15" s="10">
        <v>0</v>
      </c>
      <c r="C15" s="10">
        <v>0</v>
      </c>
      <c r="D15" s="10">
        <v>0</v>
      </c>
      <c r="E15" s="10">
        <v>0</v>
      </c>
      <c r="F15" s="10">
        <v>0</v>
      </c>
      <c r="G15" s="10">
        <v>0</v>
      </c>
      <c r="H15" s="10">
        <v>0</v>
      </c>
      <c r="I15" s="10">
        <f>'Climate Ready Hong Kong'!$F$77*'Climate Ready Hong Kong'!$D$81*(1-'Climate Ready Hong Kong'!$E$85)^('BPEiC-CO2'!A15-'BPEiC-CO2'!$A$2)</f>
        <v>12477576536.292906</v>
      </c>
    </row>
    <row r="16" spans="1:9">
      <c r="A16" s="9">
        <v>2030</v>
      </c>
      <c r="B16" s="10">
        <v>0</v>
      </c>
      <c r="C16" s="10">
        <v>0</v>
      </c>
      <c r="D16" s="10">
        <v>0</v>
      </c>
      <c r="E16" s="10">
        <v>0</v>
      </c>
      <c r="F16" s="10">
        <v>0</v>
      </c>
      <c r="G16" s="10">
        <v>0</v>
      </c>
      <c r="H16" s="10">
        <v>0</v>
      </c>
      <c r="I16" s="10">
        <f>'Climate Ready Hong Kong'!$F$77*'Climate Ready Hong Kong'!$D$81*(1-'Climate Ready Hong Kong'!$E$85)^('BPEiC-CO2'!A16-'BPEiC-CO2'!$A$2)</f>
        <v>12349627542.461206</v>
      </c>
    </row>
    <row r="17" spans="1:9">
      <c r="A17" s="9">
        <v>2031</v>
      </c>
      <c r="B17" s="10">
        <v>0</v>
      </c>
      <c r="C17" s="10">
        <v>0</v>
      </c>
      <c r="D17" s="10">
        <v>0</v>
      </c>
      <c r="E17" s="10">
        <v>0</v>
      </c>
      <c r="F17" s="10">
        <v>0</v>
      </c>
      <c r="G17" s="10">
        <v>0</v>
      </c>
      <c r="H17" s="10">
        <v>0</v>
      </c>
      <c r="I17" s="10">
        <f>'Climate Ready Hong Kong'!$F$77*'Climate Ready Hong Kong'!$D$81*(1-'Climate Ready Hong Kong'!$E$85)^('BPEiC-CO2'!A17-'BPEiC-CO2'!$A$2)</f>
        <v>12222990577.850475</v>
      </c>
    </row>
    <row r="18" spans="1:9">
      <c r="A18" s="9">
        <v>2032</v>
      </c>
      <c r="B18" s="10">
        <v>0</v>
      </c>
      <c r="C18" s="10">
        <v>0</v>
      </c>
      <c r="D18" s="10">
        <v>0</v>
      </c>
      <c r="E18" s="10">
        <v>0</v>
      </c>
      <c r="F18" s="10">
        <v>0</v>
      </c>
      <c r="G18" s="10">
        <v>0</v>
      </c>
      <c r="H18" s="10">
        <v>0</v>
      </c>
      <c r="I18" s="10">
        <f>'Climate Ready Hong Kong'!$F$77*'Climate Ready Hong Kong'!$D$81*(1-'Climate Ready Hong Kong'!$E$85)^('BPEiC-CO2'!A18-'BPEiC-CO2'!$A$2)</f>
        <v>12097652188.500473</v>
      </c>
    </row>
    <row r="19" spans="1:9">
      <c r="A19" s="9">
        <v>2033</v>
      </c>
      <c r="B19" s="10">
        <v>0</v>
      </c>
      <c r="C19" s="10">
        <v>0</v>
      </c>
      <c r="D19" s="10">
        <v>0</v>
      </c>
      <c r="E19" s="10">
        <v>0</v>
      </c>
      <c r="F19" s="10">
        <v>0</v>
      </c>
      <c r="G19" s="10">
        <v>0</v>
      </c>
      <c r="H19" s="10">
        <v>0</v>
      </c>
      <c r="I19" s="10">
        <f>'Climate Ready Hong Kong'!$F$77*'Climate Ready Hong Kong'!$D$81*(1-'Climate Ready Hong Kong'!$E$85)^('BPEiC-CO2'!A19-'BPEiC-CO2'!$A$2)</f>
        <v>11973599058.412088</v>
      </c>
    </row>
    <row r="20" spans="1:9">
      <c r="A20" s="9">
        <v>2034</v>
      </c>
      <c r="B20" s="10">
        <v>0</v>
      </c>
      <c r="C20" s="10">
        <v>0</v>
      </c>
      <c r="D20" s="10">
        <v>0</v>
      </c>
      <c r="E20" s="10">
        <v>0</v>
      </c>
      <c r="F20" s="10">
        <v>0</v>
      </c>
      <c r="G20" s="10">
        <v>0</v>
      </c>
      <c r="H20" s="10">
        <v>0</v>
      </c>
      <c r="I20" s="10">
        <f>'Climate Ready Hong Kong'!$F$77*'Climate Ready Hong Kong'!$D$81*(1-'Climate Ready Hong Kong'!$E$85)^('BPEiC-CO2'!A20-'BPEiC-CO2'!$A$2)</f>
        <v>11850818008.132658</v>
      </c>
    </row>
    <row r="21" spans="1:9">
      <c r="A21" s="9">
        <v>2035</v>
      </c>
      <c r="B21" s="10">
        <v>0</v>
      </c>
      <c r="C21" s="10">
        <v>0</v>
      </c>
      <c r="D21" s="10">
        <v>0</v>
      </c>
      <c r="E21" s="10">
        <v>0</v>
      </c>
      <c r="F21" s="10">
        <v>0</v>
      </c>
      <c r="G21" s="10">
        <v>0</v>
      </c>
      <c r="H21" s="10">
        <v>0</v>
      </c>
      <c r="I21" s="10">
        <f>'Climate Ready Hong Kong'!$F$77*'Climate Ready Hong Kong'!$D$81*(1-'Climate Ready Hong Kong'!$E$85)^('BPEiC-CO2'!A21-'BPEiC-CO2'!$A$2)</f>
        <v>11729295993.355766</v>
      </c>
    </row>
    <row r="22" spans="1:9">
      <c r="A22" s="9">
        <v>2036</v>
      </c>
      <c r="B22" s="10">
        <v>0</v>
      </c>
      <c r="C22" s="10">
        <v>0</v>
      </c>
      <c r="D22" s="10">
        <v>0</v>
      </c>
      <c r="E22" s="10">
        <v>0</v>
      </c>
      <c r="F22" s="10">
        <v>0</v>
      </c>
      <c r="G22" s="10">
        <v>0</v>
      </c>
      <c r="H22" s="10">
        <v>0</v>
      </c>
      <c r="I22" s="10">
        <f>'Climate Ready Hong Kong'!$F$77*'Climate Ready Hong Kong'!$D$81*(1-'Climate Ready Hong Kong'!$E$85)^('BPEiC-CO2'!A22-'BPEiC-CO2'!$A$2)</f>
        <v>11609020103.535423</v>
      </c>
    </row>
    <row r="23" spans="1:9">
      <c r="A23" s="9">
        <v>2037</v>
      </c>
      <c r="B23" s="10">
        <v>0</v>
      </c>
      <c r="C23" s="10">
        <v>0</v>
      </c>
      <c r="D23" s="10">
        <v>0</v>
      </c>
      <c r="E23" s="10">
        <v>0</v>
      </c>
      <c r="F23" s="10">
        <v>0</v>
      </c>
      <c r="G23" s="10">
        <v>0</v>
      </c>
      <c r="H23" s="10">
        <v>0</v>
      </c>
      <c r="I23" s="10">
        <f>'Climate Ready Hong Kong'!$F$77*'Climate Ready Hong Kong'!$D$81*(1-'Climate Ready Hong Kong'!$E$85)^('BPEiC-CO2'!A23-'BPEiC-CO2'!$A$2)</f>
        <v>11489977560.514433</v>
      </c>
    </row>
    <row r="24" spans="1:9">
      <c r="A24" s="9">
        <v>2038</v>
      </c>
      <c r="B24" s="10">
        <v>0</v>
      </c>
      <c r="C24" s="10">
        <v>0</v>
      </c>
      <c r="D24" s="10">
        <v>0</v>
      </c>
      <c r="E24" s="10">
        <v>0</v>
      </c>
      <c r="F24" s="10">
        <v>0</v>
      </c>
      <c r="G24" s="10">
        <v>0</v>
      </c>
      <c r="H24" s="10">
        <v>0</v>
      </c>
      <c r="I24" s="10">
        <f>'Climate Ready Hong Kong'!$F$77*'Climate Ready Hong Kong'!$D$81*(1-'Climate Ready Hong Kong'!$E$85)^('BPEiC-CO2'!A24-'BPEiC-CO2'!$A$2)</f>
        <v>11372155717.166843</v>
      </c>
    </row>
    <row r="25" spans="1:9">
      <c r="A25" s="9">
        <v>2039</v>
      </c>
      <c r="B25" s="10">
        <v>0</v>
      </c>
      <c r="C25" s="10">
        <v>0</v>
      </c>
      <c r="D25" s="10">
        <v>0</v>
      </c>
      <c r="E25" s="10">
        <v>0</v>
      </c>
      <c r="F25" s="10">
        <v>0</v>
      </c>
      <c r="G25" s="10">
        <v>0</v>
      </c>
      <c r="H25" s="10">
        <v>0</v>
      </c>
      <c r="I25" s="10">
        <f>'Climate Ready Hong Kong'!$F$77*'Climate Ready Hong Kong'!$D$81*(1-'Climate Ready Hong Kong'!$E$85)^('BPEiC-CO2'!A25-'BPEiC-CO2'!$A$2)</f>
        <v>11255542056.054312</v>
      </c>
    </row>
    <row r="26" spans="1:9">
      <c r="A26" s="9">
        <v>2040</v>
      </c>
      <c r="B26" s="10">
        <v>0</v>
      </c>
      <c r="C26" s="10">
        <v>0</v>
      </c>
      <c r="D26" s="10">
        <v>0</v>
      </c>
      <c r="E26" s="10">
        <v>0</v>
      </c>
      <c r="F26" s="10">
        <v>0</v>
      </c>
      <c r="G26" s="10">
        <v>0</v>
      </c>
      <c r="H26" s="10">
        <v>0</v>
      </c>
      <c r="I26" s="10">
        <f>'Climate Ready Hong Kong'!$F$77*'Climate Ready Hong Kong'!$D$81*(1-'Climate Ready Hong Kong'!$E$85)^('BPEiC-CO2'!A26-'BPEiC-CO2'!$A$2)</f>
        <v>11140124188.096243</v>
      </c>
    </row>
    <row r="27" spans="1:9">
      <c r="A27" s="9">
        <v>2041</v>
      </c>
      <c r="B27" s="10">
        <v>0</v>
      </c>
      <c r="C27" s="10">
        <v>0</v>
      </c>
      <c r="D27" s="10">
        <v>0</v>
      </c>
      <c r="E27" s="10">
        <v>0</v>
      </c>
      <c r="F27" s="10">
        <v>0</v>
      </c>
      <c r="G27" s="10">
        <v>0</v>
      </c>
      <c r="H27" s="10">
        <v>0</v>
      </c>
      <c r="I27" s="10">
        <f>'Climate Ready Hong Kong'!$F$77*'Climate Ready Hong Kong'!$D$81*(1-'Climate Ready Hong Kong'!$E$85)^('BPEiC-CO2'!A27-'BPEiC-CO2'!$A$2)</f>
        <v>11025889851.253571</v>
      </c>
    </row>
    <row r="28" spans="1:9">
      <c r="A28" s="9">
        <v>2042</v>
      </c>
      <c r="B28" s="10">
        <v>0</v>
      </c>
      <c r="C28" s="10">
        <v>0</v>
      </c>
      <c r="D28" s="10">
        <v>0</v>
      </c>
      <c r="E28" s="10">
        <v>0</v>
      </c>
      <c r="F28" s="10">
        <v>0</v>
      </c>
      <c r="G28" s="10">
        <v>0</v>
      </c>
      <c r="H28" s="10">
        <v>0</v>
      </c>
      <c r="I28" s="10">
        <f>'Climate Ready Hong Kong'!$F$77*'Climate Ready Hong Kong'!$D$81*(1-'Climate Ready Hong Kong'!$E$85)^('BPEiC-CO2'!A28-'BPEiC-CO2'!$A$2)</f>
        <v>10912826909.226032</v>
      </c>
    </row>
    <row r="29" spans="1:9">
      <c r="A29" s="9">
        <v>2043</v>
      </c>
      <c r="B29" s="10">
        <v>0</v>
      </c>
      <c r="C29" s="10">
        <v>0</v>
      </c>
      <c r="D29" s="10">
        <v>0</v>
      </c>
      <c r="E29" s="10">
        <v>0</v>
      </c>
      <c r="F29" s="10">
        <v>0</v>
      </c>
      <c r="G29" s="10">
        <v>0</v>
      </c>
      <c r="H29" s="10">
        <v>0</v>
      </c>
      <c r="I29" s="10">
        <f>'Climate Ready Hong Kong'!$F$77*'Climate Ready Hong Kong'!$D$81*(1-'Climate Ready Hong Kong'!$E$85)^('BPEiC-CO2'!A29-'BPEiC-CO2'!$A$2)</f>
        <v>10800923350.162806</v>
      </c>
    </row>
    <row r="30" spans="1:9">
      <c r="A30" s="9">
        <v>2044</v>
      </c>
      <c r="B30" s="10">
        <v>0</v>
      </c>
      <c r="C30" s="10">
        <v>0</v>
      </c>
      <c r="D30" s="10">
        <v>0</v>
      </c>
      <c r="E30" s="10">
        <v>0</v>
      </c>
      <c r="F30" s="10">
        <v>0</v>
      </c>
      <c r="G30" s="10">
        <v>0</v>
      </c>
      <c r="H30" s="10">
        <v>0</v>
      </c>
      <c r="I30" s="10">
        <f>'Climate Ready Hong Kong'!$F$77*'Climate Ready Hong Kong'!$D$81*(1-'Climate Ready Hong Kong'!$E$85)^('BPEiC-CO2'!A30-'BPEiC-CO2'!$A$2)</f>
        <v>10690167285.386364</v>
      </c>
    </row>
    <row r="31" spans="1:9">
      <c r="A31" s="9">
        <v>2045</v>
      </c>
      <c r="B31" s="10">
        <v>0</v>
      </c>
      <c r="C31" s="10">
        <v>0</v>
      </c>
      <c r="D31" s="10">
        <v>0</v>
      </c>
      <c r="E31" s="10">
        <v>0</v>
      </c>
      <c r="F31" s="10">
        <v>0</v>
      </c>
      <c r="G31" s="10">
        <v>0</v>
      </c>
      <c r="H31" s="10">
        <v>0</v>
      </c>
      <c r="I31" s="10">
        <f>'Climate Ready Hong Kong'!$F$77*'Climate Ready Hong Kong'!$D$81*(1-'Climate Ready Hong Kong'!$E$85)^('BPEiC-CO2'!A31-'BPEiC-CO2'!$A$2)</f>
        <v>10580546948.129419</v>
      </c>
    </row>
    <row r="32" spans="1:9">
      <c r="A32" s="9">
        <v>2046</v>
      </c>
      <c r="B32" s="10">
        <v>0</v>
      </c>
      <c r="C32" s="10">
        <v>0</v>
      </c>
      <c r="D32" s="10">
        <v>0</v>
      </c>
      <c r="E32" s="10">
        <v>0</v>
      </c>
      <c r="F32" s="10">
        <v>0</v>
      </c>
      <c r="G32" s="10">
        <v>0</v>
      </c>
      <c r="H32" s="10">
        <v>0</v>
      </c>
      <c r="I32" s="10">
        <f>'Climate Ready Hong Kong'!$F$77*'Climate Ready Hong Kong'!$D$81*(1-'Climate Ready Hong Kong'!$E$85)^('BPEiC-CO2'!A32-'BPEiC-CO2'!$A$2)</f>
        <v>10472050692.284817</v>
      </c>
    </row>
    <row r="33" spans="1:9">
      <c r="A33" s="9">
        <v>2047</v>
      </c>
      <c r="B33" s="10">
        <v>0</v>
      </c>
      <c r="C33" s="10">
        <v>0</v>
      </c>
      <c r="D33" s="10">
        <v>0</v>
      </c>
      <c r="E33" s="10">
        <v>0</v>
      </c>
      <c r="F33" s="10">
        <v>0</v>
      </c>
      <c r="G33" s="10">
        <v>0</v>
      </c>
      <c r="H33" s="10">
        <v>0</v>
      </c>
      <c r="I33" s="10">
        <f>'Climate Ready Hong Kong'!$F$77*'Climate Ready Hong Kong'!$D$81*(1-'Climate Ready Hong Kong'!$E$85)^('BPEiC-CO2'!A33-'BPEiC-CO2'!$A$2)</f>
        <v>10364666991.168247</v>
      </c>
    </row>
    <row r="34" spans="1:9">
      <c r="A34" s="9">
        <v>2048</v>
      </c>
      <c r="B34" s="10">
        <v>0</v>
      </c>
      <c r="C34" s="10">
        <v>0</v>
      </c>
      <c r="D34" s="10">
        <v>0</v>
      </c>
      <c r="E34" s="10">
        <v>0</v>
      </c>
      <c r="F34" s="10">
        <v>0</v>
      </c>
      <c r="G34" s="10">
        <v>0</v>
      </c>
      <c r="H34" s="10">
        <v>0</v>
      </c>
      <c r="I34" s="10">
        <f>'Climate Ready Hong Kong'!$F$77*'Climate Ready Hong Kong'!$D$81*(1-'Climate Ready Hong Kong'!$E$85)^('BPEiC-CO2'!A34-'BPEiC-CO2'!$A$2)</f>
        <v>10258384436.293642</v>
      </c>
    </row>
    <row r="35" spans="1:9">
      <c r="A35" s="9">
        <v>2049</v>
      </c>
      <c r="B35" s="10">
        <v>0</v>
      </c>
      <c r="C35" s="10">
        <v>0</v>
      </c>
      <c r="D35" s="10">
        <v>0</v>
      </c>
      <c r="E35" s="10">
        <v>0</v>
      </c>
      <c r="F35" s="10">
        <v>0</v>
      </c>
      <c r="G35" s="10">
        <v>0</v>
      </c>
      <c r="H35" s="10">
        <v>0</v>
      </c>
      <c r="I35" s="10">
        <f>'Climate Ready Hong Kong'!$F$77*'Climate Ready Hong Kong'!$D$81*(1-'Climate Ready Hong Kong'!$E$85)^('BPEiC-CO2'!A35-'BPEiC-CO2'!$A$2)</f>
        <v>10153191736.161144</v>
      </c>
    </row>
    <row r="36" spans="1:9">
      <c r="A36" s="9">
        <v>2050</v>
      </c>
      <c r="B36" s="10">
        <v>0</v>
      </c>
      <c r="C36" s="10">
        <v>0</v>
      </c>
      <c r="D36" s="10">
        <v>0</v>
      </c>
      <c r="E36" s="10">
        <v>0</v>
      </c>
      <c r="F36" s="10">
        <v>0</v>
      </c>
      <c r="G36" s="10">
        <v>0</v>
      </c>
      <c r="H36" s="10">
        <v>0</v>
      </c>
      <c r="I36" s="10">
        <f>'Climate Ready Hong Kong'!$F$77*'Climate Ready Hong Kong'!$D$81*(1-'Climate Ready Hong Kong'!$E$85)^('BPEiC-CO2'!A36-'BPEiC-CO2'!$A$2)</f>
        <v>10049077715.057482</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tabColor theme="3"/>
  </sheetPr>
  <dimension ref="A1:I36"/>
  <sheetViews>
    <sheetView workbookViewId="0">
      <selection activeCell="H32" sqref="H32"/>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v>0</v>
      </c>
    </row>
    <row r="3" spans="1:9">
      <c r="A3" s="9">
        <v>2017</v>
      </c>
      <c r="B3" s="10">
        <v>0</v>
      </c>
      <c r="C3" s="10">
        <v>0</v>
      </c>
      <c r="D3" s="10">
        <v>0</v>
      </c>
      <c r="E3" s="10">
        <v>0</v>
      </c>
      <c r="F3" s="10">
        <v>0</v>
      </c>
      <c r="G3" s="10">
        <v>0</v>
      </c>
      <c r="H3" s="10">
        <v>0</v>
      </c>
      <c r="I3" s="10">
        <v>0</v>
      </c>
    </row>
    <row r="4" spans="1:9">
      <c r="A4" s="9">
        <v>2018</v>
      </c>
      <c r="B4" s="10">
        <v>0</v>
      </c>
      <c r="C4" s="10">
        <v>0</v>
      </c>
      <c r="D4" s="10">
        <v>0</v>
      </c>
      <c r="E4" s="10">
        <v>0</v>
      </c>
      <c r="F4" s="10">
        <v>0</v>
      </c>
      <c r="G4" s="10">
        <v>0</v>
      </c>
      <c r="H4" s="10">
        <v>0</v>
      </c>
      <c r="I4" s="10">
        <v>0</v>
      </c>
    </row>
    <row r="5" spans="1:9">
      <c r="A5" s="9">
        <v>2019</v>
      </c>
      <c r="B5" s="10">
        <v>0</v>
      </c>
      <c r="C5" s="10">
        <v>0</v>
      </c>
      <c r="D5" s="10">
        <v>0</v>
      </c>
      <c r="E5" s="10">
        <v>0</v>
      </c>
      <c r="F5" s="10">
        <v>0</v>
      </c>
      <c r="G5" s="10">
        <v>0</v>
      </c>
      <c r="H5" s="10">
        <v>0</v>
      </c>
      <c r="I5" s="10">
        <v>0</v>
      </c>
    </row>
    <row r="6" spans="1:9">
      <c r="A6" s="9">
        <v>2020</v>
      </c>
      <c r="B6" s="10">
        <v>0</v>
      </c>
      <c r="C6" s="10">
        <v>0</v>
      </c>
      <c r="D6" s="10">
        <v>0</v>
      </c>
      <c r="E6" s="10">
        <v>0</v>
      </c>
      <c r="F6" s="10">
        <v>0</v>
      </c>
      <c r="G6" s="10">
        <v>0</v>
      </c>
      <c r="H6" s="10">
        <v>0</v>
      </c>
      <c r="I6" s="10">
        <v>0</v>
      </c>
    </row>
    <row r="7" spans="1:9">
      <c r="A7" s="9">
        <v>2021</v>
      </c>
      <c r="B7" s="10">
        <v>0</v>
      </c>
      <c r="C7" s="10">
        <v>0</v>
      </c>
      <c r="D7" s="10">
        <v>0</v>
      </c>
      <c r="E7" s="10">
        <v>0</v>
      </c>
      <c r="F7" s="10">
        <v>0</v>
      </c>
      <c r="G7" s="10">
        <v>0</v>
      </c>
      <c r="H7" s="10">
        <v>0</v>
      </c>
      <c r="I7" s="10">
        <v>0</v>
      </c>
    </row>
    <row r="8" spans="1:9">
      <c r="A8" s="9">
        <v>2022</v>
      </c>
      <c r="B8" s="10">
        <v>0</v>
      </c>
      <c r="C8" s="10">
        <v>0</v>
      </c>
      <c r="D8" s="10">
        <v>0</v>
      </c>
      <c r="E8" s="10">
        <v>0</v>
      </c>
      <c r="F8" s="10">
        <v>0</v>
      </c>
      <c r="G8" s="10">
        <v>0</v>
      </c>
      <c r="H8" s="10">
        <v>0</v>
      </c>
      <c r="I8" s="10">
        <v>0</v>
      </c>
    </row>
    <row r="9" spans="1:9">
      <c r="A9" s="9">
        <v>2023</v>
      </c>
      <c r="B9" s="10">
        <v>0</v>
      </c>
      <c r="C9" s="10">
        <v>0</v>
      </c>
      <c r="D9" s="10">
        <v>0</v>
      </c>
      <c r="E9" s="10">
        <v>0</v>
      </c>
      <c r="F9" s="10">
        <v>0</v>
      </c>
      <c r="G9" s="10">
        <v>0</v>
      </c>
      <c r="H9" s="10">
        <v>0</v>
      </c>
      <c r="I9" s="10">
        <v>0</v>
      </c>
    </row>
    <row r="10" spans="1:9">
      <c r="A10" s="9">
        <v>2024</v>
      </c>
      <c r="B10" s="10">
        <v>0</v>
      </c>
      <c r="C10" s="10">
        <v>0</v>
      </c>
      <c r="D10" s="10">
        <v>0</v>
      </c>
      <c r="E10" s="10">
        <v>0</v>
      </c>
      <c r="F10" s="10">
        <v>0</v>
      </c>
      <c r="G10" s="10">
        <v>0</v>
      </c>
      <c r="H10" s="10">
        <v>0</v>
      </c>
      <c r="I10" s="10">
        <v>0</v>
      </c>
    </row>
    <row r="11" spans="1:9">
      <c r="A11" s="9">
        <v>2025</v>
      </c>
      <c r="B11" s="10">
        <v>0</v>
      </c>
      <c r="C11" s="10">
        <v>0</v>
      </c>
      <c r="D11" s="10">
        <v>0</v>
      </c>
      <c r="E11" s="10">
        <v>0</v>
      </c>
      <c r="F11" s="10">
        <v>0</v>
      </c>
      <c r="G11" s="10">
        <v>0</v>
      </c>
      <c r="H11" s="10">
        <v>0</v>
      </c>
      <c r="I11" s="10">
        <v>0</v>
      </c>
    </row>
    <row r="12" spans="1:9">
      <c r="A12" s="9">
        <v>2026</v>
      </c>
      <c r="B12" s="10">
        <v>0</v>
      </c>
      <c r="C12" s="10">
        <v>0</v>
      </c>
      <c r="D12" s="10">
        <v>0</v>
      </c>
      <c r="E12" s="10">
        <v>0</v>
      </c>
      <c r="F12" s="10">
        <v>0</v>
      </c>
      <c r="G12" s="10">
        <v>0</v>
      </c>
      <c r="H12" s="10">
        <v>0</v>
      </c>
      <c r="I12" s="10">
        <v>0</v>
      </c>
    </row>
    <row r="13" spans="1:9">
      <c r="A13" s="9">
        <v>2027</v>
      </c>
      <c r="B13" s="10">
        <v>0</v>
      </c>
      <c r="C13" s="10">
        <v>0</v>
      </c>
      <c r="D13" s="10">
        <v>0</v>
      </c>
      <c r="E13" s="10">
        <v>0</v>
      </c>
      <c r="F13" s="10">
        <v>0</v>
      </c>
      <c r="G13" s="10">
        <v>0</v>
      </c>
      <c r="H13" s="10">
        <v>0</v>
      </c>
      <c r="I13" s="10">
        <v>0</v>
      </c>
    </row>
    <row r="14" spans="1:9">
      <c r="A14" s="9">
        <v>2028</v>
      </c>
      <c r="B14" s="10">
        <v>0</v>
      </c>
      <c r="C14" s="10">
        <v>0</v>
      </c>
      <c r="D14" s="10">
        <v>0</v>
      </c>
      <c r="E14" s="10">
        <v>0</v>
      </c>
      <c r="F14" s="10">
        <v>0</v>
      </c>
      <c r="G14" s="10">
        <v>0</v>
      </c>
      <c r="H14" s="10">
        <v>0</v>
      </c>
      <c r="I14" s="10">
        <v>0</v>
      </c>
    </row>
    <row r="15" spans="1:9">
      <c r="A15" s="9">
        <v>2029</v>
      </c>
      <c r="B15" s="10">
        <v>0</v>
      </c>
      <c r="C15" s="10">
        <v>0</v>
      </c>
      <c r="D15" s="10">
        <v>0</v>
      </c>
      <c r="E15" s="10">
        <v>0</v>
      </c>
      <c r="F15" s="10">
        <v>0</v>
      </c>
      <c r="G15" s="10">
        <v>0</v>
      </c>
      <c r="H15" s="10">
        <v>0</v>
      </c>
      <c r="I15" s="10">
        <v>0</v>
      </c>
    </row>
    <row r="16" spans="1:9">
      <c r="A16" s="9">
        <v>2030</v>
      </c>
      <c r="B16" s="10">
        <v>0</v>
      </c>
      <c r="C16" s="10">
        <v>0</v>
      </c>
      <c r="D16" s="10">
        <v>0</v>
      </c>
      <c r="E16" s="10">
        <v>0</v>
      </c>
      <c r="F16" s="10">
        <v>0</v>
      </c>
      <c r="G16" s="10">
        <v>0</v>
      </c>
      <c r="H16" s="10">
        <v>0</v>
      </c>
      <c r="I16" s="10">
        <v>0</v>
      </c>
    </row>
    <row r="17" spans="1:9">
      <c r="A17" s="9">
        <v>2031</v>
      </c>
      <c r="B17" s="10">
        <v>0</v>
      </c>
      <c r="C17" s="10">
        <v>0</v>
      </c>
      <c r="D17" s="10">
        <v>0</v>
      </c>
      <c r="E17" s="10">
        <v>0</v>
      </c>
      <c r="F17" s="10">
        <v>0</v>
      </c>
      <c r="G17" s="10">
        <v>0</v>
      </c>
      <c r="H17" s="10">
        <v>0</v>
      </c>
      <c r="I17" s="10">
        <v>0</v>
      </c>
    </row>
    <row r="18" spans="1:9">
      <c r="A18" s="9">
        <v>2032</v>
      </c>
      <c r="B18" s="10">
        <v>0</v>
      </c>
      <c r="C18" s="10">
        <v>0</v>
      </c>
      <c r="D18" s="10">
        <v>0</v>
      </c>
      <c r="E18" s="10">
        <v>0</v>
      </c>
      <c r="F18" s="10">
        <v>0</v>
      </c>
      <c r="G18" s="10">
        <v>0</v>
      </c>
      <c r="H18" s="10">
        <v>0</v>
      </c>
      <c r="I18" s="10">
        <v>0</v>
      </c>
    </row>
    <row r="19" spans="1:9">
      <c r="A19" s="9">
        <v>2033</v>
      </c>
      <c r="B19" s="10">
        <v>0</v>
      </c>
      <c r="C19" s="10">
        <v>0</v>
      </c>
      <c r="D19" s="10">
        <v>0</v>
      </c>
      <c r="E19" s="10">
        <v>0</v>
      </c>
      <c r="F19" s="10">
        <v>0</v>
      </c>
      <c r="G19" s="10">
        <v>0</v>
      </c>
      <c r="H19" s="10">
        <v>0</v>
      </c>
      <c r="I19" s="10">
        <v>0</v>
      </c>
    </row>
    <row r="20" spans="1:9">
      <c r="A20" s="9">
        <v>2034</v>
      </c>
      <c r="B20" s="10">
        <v>0</v>
      </c>
      <c r="C20" s="10">
        <v>0</v>
      </c>
      <c r="D20" s="10">
        <v>0</v>
      </c>
      <c r="E20" s="10">
        <v>0</v>
      </c>
      <c r="F20" s="10">
        <v>0</v>
      </c>
      <c r="G20" s="10">
        <v>0</v>
      </c>
      <c r="H20" s="10">
        <v>0</v>
      </c>
      <c r="I20" s="10">
        <v>0</v>
      </c>
    </row>
    <row r="21" spans="1:9">
      <c r="A21" s="9">
        <v>2035</v>
      </c>
      <c r="B21" s="10">
        <v>0</v>
      </c>
      <c r="C21" s="10">
        <v>0</v>
      </c>
      <c r="D21" s="10">
        <v>0</v>
      </c>
      <c r="E21" s="10">
        <v>0</v>
      </c>
      <c r="F21" s="10">
        <v>0</v>
      </c>
      <c r="G21" s="10">
        <v>0</v>
      </c>
      <c r="H21" s="10">
        <v>0</v>
      </c>
      <c r="I21" s="10">
        <v>0</v>
      </c>
    </row>
    <row r="22" spans="1:9">
      <c r="A22" s="9">
        <v>2036</v>
      </c>
      <c r="B22" s="10">
        <v>0</v>
      </c>
      <c r="C22" s="10">
        <v>0</v>
      </c>
      <c r="D22" s="10">
        <v>0</v>
      </c>
      <c r="E22" s="10">
        <v>0</v>
      </c>
      <c r="F22" s="10">
        <v>0</v>
      </c>
      <c r="G22" s="10">
        <v>0</v>
      </c>
      <c r="H22" s="10">
        <v>0</v>
      </c>
      <c r="I22" s="10">
        <v>0</v>
      </c>
    </row>
    <row r="23" spans="1:9">
      <c r="A23" s="9">
        <v>2037</v>
      </c>
      <c r="B23" s="10">
        <v>0</v>
      </c>
      <c r="C23" s="10">
        <v>0</v>
      </c>
      <c r="D23" s="10">
        <v>0</v>
      </c>
      <c r="E23" s="10">
        <v>0</v>
      </c>
      <c r="F23" s="10">
        <v>0</v>
      </c>
      <c r="G23" s="10">
        <v>0</v>
      </c>
      <c r="H23" s="10">
        <v>0</v>
      </c>
      <c r="I23" s="10">
        <v>0</v>
      </c>
    </row>
    <row r="24" spans="1:9">
      <c r="A24" s="9">
        <v>2038</v>
      </c>
      <c r="B24" s="10">
        <v>0</v>
      </c>
      <c r="C24" s="10">
        <v>0</v>
      </c>
      <c r="D24" s="10">
        <v>0</v>
      </c>
      <c r="E24" s="10">
        <v>0</v>
      </c>
      <c r="F24" s="10">
        <v>0</v>
      </c>
      <c r="G24" s="10">
        <v>0</v>
      </c>
      <c r="H24" s="10">
        <v>0</v>
      </c>
      <c r="I24" s="10">
        <v>0</v>
      </c>
    </row>
    <row r="25" spans="1:9">
      <c r="A25" s="9">
        <v>2039</v>
      </c>
      <c r="B25" s="10">
        <v>0</v>
      </c>
      <c r="C25" s="10">
        <v>0</v>
      </c>
      <c r="D25" s="10">
        <v>0</v>
      </c>
      <c r="E25" s="10">
        <v>0</v>
      </c>
      <c r="F25" s="10">
        <v>0</v>
      </c>
      <c r="G25" s="10">
        <v>0</v>
      </c>
      <c r="H25" s="10">
        <v>0</v>
      </c>
      <c r="I25" s="10">
        <v>0</v>
      </c>
    </row>
    <row r="26" spans="1:9">
      <c r="A26" s="9">
        <v>2040</v>
      </c>
      <c r="B26" s="10">
        <v>0</v>
      </c>
      <c r="C26" s="10">
        <v>0</v>
      </c>
      <c r="D26" s="10">
        <v>0</v>
      </c>
      <c r="E26" s="10">
        <v>0</v>
      </c>
      <c r="F26" s="10">
        <v>0</v>
      </c>
      <c r="G26" s="10">
        <v>0</v>
      </c>
      <c r="H26" s="10">
        <v>0</v>
      </c>
      <c r="I26" s="10">
        <v>0</v>
      </c>
    </row>
    <row r="27" spans="1:9">
      <c r="A27" s="9">
        <v>2041</v>
      </c>
      <c r="B27" s="10">
        <v>0</v>
      </c>
      <c r="C27" s="10">
        <v>0</v>
      </c>
      <c r="D27" s="10">
        <v>0</v>
      </c>
      <c r="E27" s="10">
        <v>0</v>
      </c>
      <c r="F27" s="10">
        <v>0</v>
      </c>
      <c r="G27" s="10">
        <v>0</v>
      </c>
      <c r="H27" s="10">
        <v>0</v>
      </c>
      <c r="I27" s="10">
        <v>0</v>
      </c>
    </row>
    <row r="28" spans="1:9">
      <c r="A28" s="9">
        <v>2042</v>
      </c>
      <c r="B28" s="10">
        <v>0</v>
      </c>
      <c r="C28" s="10">
        <v>0</v>
      </c>
      <c r="D28" s="10">
        <v>0</v>
      </c>
      <c r="E28" s="10">
        <v>0</v>
      </c>
      <c r="F28" s="10">
        <v>0</v>
      </c>
      <c r="G28" s="10">
        <v>0</v>
      </c>
      <c r="H28" s="10">
        <v>0</v>
      </c>
      <c r="I28" s="10">
        <v>0</v>
      </c>
    </row>
    <row r="29" spans="1:9">
      <c r="A29" s="9">
        <v>2043</v>
      </c>
      <c r="B29" s="10">
        <v>0</v>
      </c>
      <c r="C29" s="10">
        <v>0</v>
      </c>
      <c r="D29" s="10">
        <v>0</v>
      </c>
      <c r="E29" s="10">
        <v>0</v>
      </c>
      <c r="F29" s="10">
        <v>0</v>
      </c>
      <c r="G29" s="10">
        <v>0</v>
      </c>
      <c r="H29" s="10">
        <v>0</v>
      </c>
      <c r="I29" s="10">
        <v>0</v>
      </c>
    </row>
    <row r="30" spans="1:9">
      <c r="A30" s="9">
        <v>2044</v>
      </c>
      <c r="B30" s="10">
        <v>0</v>
      </c>
      <c r="C30" s="10">
        <v>0</v>
      </c>
      <c r="D30" s="10">
        <v>0</v>
      </c>
      <c r="E30" s="10">
        <v>0</v>
      </c>
      <c r="F30" s="10">
        <v>0</v>
      </c>
      <c r="G30" s="10">
        <v>0</v>
      </c>
      <c r="H30" s="10">
        <v>0</v>
      </c>
      <c r="I30" s="10">
        <v>0</v>
      </c>
    </row>
    <row r="31" spans="1:9">
      <c r="A31" s="9">
        <v>2045</v>
      </c>
      <c r="B31" s="10">
        <v>0</v>
      </c>
      <c r="C31" s="10">
        <v>0</v>
      </c>
      <c r="D31" s="10">
        <v>0</v>
      </c>
      <c r="E31" s="10">
        <v>0</v>
      </c>
      <c r="F31" s="10">
        <v>0</v>
      </c>
      <c r="G31" s="10">
        <v>0</v>
      </c>
      <c r="H31" s="10">
        <v>0</v>
      </c>
      <c r="I31" s="10">
        <v>0</v>
      </c>
    </row>
    <row r="32" spans="1:9">
      <c r="A32" s="9">
        <v>2046</v>
      </c>
      <c r="B32" s="10">
        <v>0</v>
      </c>
      <c r="C32" s="10">
        <v>0</v>
      </c>
      <c r="D32" s="10">
        <v>0</v>
      </c>
      <c r="E32" s="10">
        <v>0</v>
      </c>
      <c r="F32" s="10">
        <v>0</v>
      </c>
      <c r="G32" s="10">
        <v>0</v>
      </c>
      <c r="H32" s="10">
        <v>0</v>
      </c>
      <c r="I32" s="10">
        <v>0</v>
      </c>
    </row>
    <row r="33" spans="1:9">
      <c r="A33" s="9">
        <v>2047</v>
      </c>
      <c r="B33" s="10">
        <v>0</v>
      </c>
      <c r="C33" s="10">
        <v>0</v>
      </c>
      <c r="D33" s="10">
        <v>0</v>
      </c>
      <c r="E33" s="10">
        <v>0</v>
      </c>
      <c r="F33" s="10">
        <v>0</v>
      </c>
      <c r="G33" s="10">
        <v>0</v>
      </c>
      <c r="H33" s="10">
        <v>0</v>
      </c>
      <c r="I33" s="10">
        <v>0</v>
      </c>
    </row>
    <row r="34" spans="1:9">
      <c r="A34" s="9">
        <v>2048</v>
      </c>
      <c r="B34" s="10">
        <v>0</v>
      </c>
      <c r="C34" s="10">
        <v>0</v>
      </c>
      <c r="D34" s="10">
        <v>0</v>
      </c>
      <c r="E34" s="10">
        <v>0</v>
      </c>
      <c r="F34" s="10">
        <v>0</v>
      </c>
      <c r="G34" s="10">
        <v>0</v>
      </c>
      <c r="H34" s="10">
        <v>0</v>
      </c>
      <c r="I34" s="10">
        <v>0</v>
      </c>
    </row>
    <row r="35" spans="1:9">
      <c r="A35" s="9">
        <v>2049</v>
      </c>
      <c r="B35" s="10">
        <v>0</v>
      </c>
      <c r="C35" s="10">
        <v>0</v>
      </c>
      <c r="D35" s="10">
        <v>0</v>
      </c>
      <c r="E35" s="10">
        <v>0</v>
      </c>
      <c r="F35" s="10">
        <v>0</v>
      </c>
      <c r="G35" s="10">
        <v>0</v>
      </c>
      <c r="H35" s="10">
        <v>0</v>
      </c>
      <c r="I35" s="10">
        <v>0</v>
      </c>
    </row>
    <row r="36" spans="1:9">
      <c r="A36" s="9">
        <v>2050</v>
      </c>
      <c r="B36" s="10">
        <v>0</v>
      </c>
      <c r="C36" s="10">
        <v>0</v>
      </c>
      <c r="D36" s="10">
        <v>0</v>
      </c>
      <c r="E36" s="10">
        <v>0</v>
      </c>
      <c r="F36" s="10">
        <v>0</v>
      </c>
      <c r="G36" s="10">
        <v>0</v>
      </c>
      <c r="H36" s="10">
        <v>0</v>
      </c>
      <c r="I36" s="10">
        <v>0</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95990DC6317597479C114DD4E6AB1F33" ma:contentTypeVersion="14" ma:contentTypeDescription="新建文档。" ma:contentTypeScope="" ma:versionID="40ddae6b2e673ca4350ee4f9e73461e0">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7e116a0b9e2b9814d46da3cedae238ac"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统一合规性策略属性" ma:hidden="true" ma:internalName="_ip_UnifiedCompliancePolicyProperties">
      <xsd:simpleType>
        <xsd:restriction base="dms:Note"/>
      </xsd:simpleType>
    </xsd:element>
    <xsd:element name="_ip_UnifiedCompliancePolicyUIAction" ma:index="19" nillable="true" ma:displayName="统一合规性策略 UI 操作"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共享对象:"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C5BB1B-EB97-42DF-8F71-4582F628DE2F}">
  <ds:schemaRefs>
    <ds:schemaRef ds:uri="c9df191c-55f2-496b-9838-9a5abe4742ad"/>
    <ds:schemaRef ds:uri="http://schemas.microsoft.com/office/2006/documentManagement/types"/>
    <ds:schemaRef ds:uri="http://schemas.microsoft.com/office/infopath/2007/PartnerControls"/>
    <ds:schemaRef ds:uri="http://purl.org/dc/terms/"/>
    <ds:schemaRef ds:uri="http://purl.org/dc/dcmitype/"/>
    <ds:schemaRef ds:uri="http://schemas.microsoft.com/sharepoint/v3"/>
    <ds:schemaRef ds:uri="http://purl.org/dc/elements/1.1/"/>
    <ds:schemaRef ds:uri="http://schemas.microsoft.com/office/2006/metadata/properties"/>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D41FC07A-574F-4FC2-8244-4C5807C37668}">
  <ds:schemaRefs>
    <ds:schemaRef ds:uri="http://schemas.microsoft.com/sharepoint/v3/contenttype/forms"/>
  </ds:schemaRefs>
</ds:datastoreItem>
</file>

<file path=customXml/itemProps3.xml><?xml version="1.0" encoding="utf-8"?>
<ds:datastoreItem xmlns:ds="http://schemas.openxmlformats.org/officeDocument/2006/customXml" ds:itemID="{2BBC1D7D-4C34-4B72-9BA2-4501CF28BB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Climate Ready Hong Kong</vt:lpstr>
      <vt:lpstr>EDGAR data</vt:lpstr>
      <vt:lpstr>BPEiC-CO2</vt:lpstr>
      <vt:lpstr>BPEiC-CH4</vt:lpstr>
      <vt:lpstr>BPEiC-N2O</vt:lpstr>
      <vt:lpstr>BPEiC-F-gases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Roman Hennig</cp:lastModifiedBy>
  <cp:revision/>
  <dcterms:created xsi:type="dcterms:W3CDTF">2017-04-14T18:15:39Z</dcterms:created>
  <dcterms:modified xsi:type="dcterms:W3CDTF">2019-05-02T21:36:53Z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344</vt:lpwstr>
  </property>
  <property fmtid="{D5CDD505-2E9C-101B-9397-08002B2CF9AE}" pid="4" name="AuthorIds_UIVersion_5120">
    <vt:lpwstr>146</vt:lpwstr>
  </property>
</Properties>
</file>