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mengpin.ge\World Resources Institute\TRAC City - HK 2050 is now\EPS v 1.43\InputData\indst\BPoIFUfE\"/>
    </mc:Choice>
  </mc:AlternateContent>
  <xr:revisionPtr revIDLastSave="172" documentId="11_2CB410C7488A4E057D14442E56CAE17EE99BB628" xr6:coauthVersionLast="41" xr6:coauthVersionMax="41" xr10:uidLastSave="{2BFCC91B-1651-46B8-AB7E-650FA4D65EED}"/>
  <bookViews>
    <workbookView xWindow="-120" yWindow="-120" windowWidth="20730" windowHeight="11160" activeTab="4" xr2:uid="{00000000-000D-0000-FFFF-FFFF00000000}"/>
  </bookViews>
  <sheets>
    <sheet name="About" sheetId="1" r:id="rId1"/>
    <sheet name="raw" sheetId="7" r:id="rId2"/>
    <sheet name="Calculations" sheetId="8" r:id="rId3"/>
    <sheet name="Data" sheetId="2" r:id="rId4"/>
    <sheet name="BPoIFUf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3" l="1"/>
  <c r="D6" i="8"/>
  <c r="D4" i="2" l="1"/>
  <c r="E4" i="2"/>
  <c r="D3" i="2"/>
  <c r="E3" i="2"/>
  <c r="D2" i="2"/>
  <c r="E2" i="2"/>
</calcChain>
</file>

<file path=xl/sharedStrings.xml><?xml version="1.0" encoding="utf-8"?>
<sst xmlns="http://schemas.openxmlformats.org/spreadsheetml/2006/main" count="151" uniqueCount="119">
  <si>
    <t>BPoIFUfE BAU Proportion of Industrial Fuel Used for Energy</t>
  </si>
  <si>
    <t xml:space="preserve">Source: </t>
  </si>
  <si>
    <t>All Fuels</t>
  </si>
  <si>
    <t>Environmental Protection Agency</t>
  </si>
  <si>
    <t>Inventory of U.S. Greenhouse Gas Emissions and Sinks: 1990-2013</t>
  </si>
  <si>
    <t>Annex 2, Table A-10, page A-33</t>
  </si>
  <si>
    <t>http://www.epa.gov/climatechange/Downloads/ghgemissions/US-GHG-Inventory-2015-Annex-2-Emissions-Fossil-Fuel-Combustion.pdf</t>
  </si>
  <si>
    <t>Notes:</t>
  </si>
  <si>
    <t>Some of the fuel used by Industry (and reported as fuel use in our source data for</t>
  </si>
  <si>
    <t>"BIFU BAU Industrial Fuel Use" is not used for energy purposes.  It may be used as a</t>
  </si>
  <si>
    <t>feedstock or may be chemically transformed into another substance.  Any emissions</t>
  </si>
  <si>
    <t>associated with these processes are already included in the "BPEiC BAU Process Emissions</t>
  </si>
  <si>
    <t>in CO2e" variable, so we must remove the fuels used for non-energy purposes</t>
  </si>
  <si>
    <t>from the amount that the model believes is combusted.</t>
  </si>
  <si>
    <t>Note that metallurgical coal is removed for this same reason, but this is done inside the</t>
  </si>
  <si>
    <t>"BIFU BAU Industrial Fuel Use" variable rather than being factored into the</t>
  </si>
  <si>
    <t>percentages here.  This is simply following the format of the EIA source data, which</t>
  </si>
  <si>
    <t>excludes metallurgical coal from the table that is used as the source for this variable.</t>
  </si>
  <si>
    <t>Fuel Type</t>
  </si>
  <si>
    <t>Industry Unadjusted Fuel Use</t>
  </si>
  <si>
    <t>Industry Adjustments to Fuel Use</t>
  </si>
  <si>
    <t>Industry Adjusted Fuel Use</t>
  </si>
  <si>
    <t>Proportion of Fuel Used for Energy</t>
  </si>
  <si>
    <t>Coal</t>
  </si>
  <si>
    <t>Natural Gas</t>
  </si>
  <si>
    <t>Petroleum</t>
  </si>
  <si>
    <t>Proportion</t>
  </si>
  <si>
    <t>electricity</t>
  </si>
  <si>
    <t>coal</t>
  </si>
  <si>
    <t>natural gas</t>
  </si>
  <si>
    <t>biomass</t>
  </si>
  <si>
    <t>petroleum diesel</t>
  </si>
  <si>
    <t>heat</t>
  </si>
  <si>
    <t>Electricity</t>
  </si>
  <si>
    <r>
      <t>Coal</t>
    </r>
    <r>
      <rPr>
        <sz val="8"/>
        <color theme="1"/>
        <rFont val="Arial"/>
        <family val="2"/>
      </rPr>
      <t>*</t>
    </r>
  </si>
  <si>
    <t>Crude oil</t>
  </si>
  <si>
    <t>Oil products</t>
  </si>
  <si>
    <t>Natural gas</t>
  </si>
  <si>
    <t>Nuclear</t>
  </si>
  <si>
    <t>Hydro</t>
  </si>
  <si>
    <t>Geothermal, solar, etc.</t>
  </si>
  <si>
    <t>Biofuels and waste</t>
  </si>
  <si>
    <t>Heat</t>
  </si>
  <si>
    <r>
      <t>Total</t>
    </r>
    <r>
      <rPr>
        <sz val="8"/>
        <color theme="1"/>
        <rFont val="Arial"/>
        <family val="2"/>
      </rPr>
      <t>**</t>
    </r>
  </si>
  <si>
    <t>ktoe</t>
  </si>
  <si>
    <t>Production</t>
  </si>
  <si>
    <t>Imports</t>
  </si>
  <si>
    <t>6 878</t>
  </si>
  <si>
    <t>19 797</t>
  </si>
  <si>
    <t>2 724</t>
  </si>
  <si>
    <t>30 401</t>
  </si>
  <si>
    <t>Exports</t>
  </si>
  <si>
    <r>
      <t>International marine bunkers</t>
    </r>
    <r>
      <rPr>
        <sz val="8"/>
        <color theme="1"/>
        <rFont val="Arial"/>
        <family val="2"/>
      </rPr>
      <t>***</t>
    </r>
  </si>
  <si>
    <t>-8 949</t>
  </si>
  <si>
    <r>
      <t>International aviation bunkers</t>
    </r>
    <r>
      <rPr>
        <sz val="8"/>
        <color theme="1"/>
        <rFont val="Arial"/>
        <family val="2"/>
      </rPr>
      <t>****</t>
    </r>
  </si>
  <si>
    <t>-6 532</t>
  </si>
  <si>
    <t>Stock changes</t>
  </si>
  <si>
    <t>TPES</t>
  </si>
  <si>
    <t>3 924</t>
  </si>
  <si>
    <t>14 528</t>
  </si>
  <si>
    <t>Transfers</t>
  </si>
  <si>
    <t>Statistical differences</t>
  </si>
  <si>
    <t>Electricity plants</t>
  </si>
  <si>
    <t>-5 608</t>
  </si>
  <si>
    <t>-2 384</t>
  </si>
  <si>
    <t>3 281</t>
  </si>
  <si>
    <t>-4 805</t>
  </si>
  <si>
    <t>CHP plants</t>
  </si>
  <si>
    <t>Heat plants</t>
  </si>
  <si>
    <t>Gas works</t>
  </si>
  <si>
    <t>Oil refineries</t>
  </si>
  <si>
    <t>Coal transformation</t>
  </si>
  <si>
    <t>Liquefication plants</t>
  </si>
  <si>
    <t>Other transformation</t>
  </si>
  <si>
    <t>Energy industry own use</t>
  </si>
  <si>
    <t>Losses</t>
  </si>
  <si>
    <t>Total final consumption</t>
  </si>
  <si>
    <t>1 270</t>
  </si>
  <si>
    <t>3 438</t>
  </si>
  <si>
    <t>3 723</t>
  </si>
  <si>
    <t>9 113</t>
  </si>
  <si>
    <t>Industry</t>
  </si>
  <si>
    <t>2 276</t>
  </si>
  <si>
    <t>Transport</t>
  </si>
  <si>
    <t>2 570</t>
  </si>
  <si>
    <t>2 576</t>
  </si>
  <si>
    <t>Other</t>
  </si>
  <si>
    <t>3 454</t>
  </si>
  <si>
    <t>4 185</t>
  </si>
  <si>
    <t>Residential</t>
  </si>
  <si>
    <t>1 030</t>
  </si>
  <si>
    <t>1 421</t>
  </si>
  <si>
    <t>Commercial and public services</t>
  </si>
  <si>
    <t>2 416</t>
  </si>
  <si>
    <t>2 753</t>
  </si>
  <si>
    <t>Agriculture / forestry</t>
  </si>
  <si>
    <t>Fishing</t>
  </si>
  <si>
    <t>Non-specified</t>
  </si>
  <si>
    <t>Non-energy use</t>
  </si>
  <si>
    <t>-of which chemical/petrochemical</t>
  </si>
  <si>
    <r>
      <t>*</t>
    </r>
    <r>
      <rPr>
        <i/>
        <sz val="8.8000000000000007"/>
        <color rgb="FF4D4D4D"/>
        <rFont val="Arial"/>
        <family val="2"/>
      </rPr>
      <t> The column of coal also includes peat and oil shale where relevant.</t>
    </r>
    <r>
      <rPr>
        <i/>
        <sz val="8"/>
        <color rgb="FF4D4D4D"/>
        <rFont val="Arial"/>
        <family val="2"/>
      </rPr>
      <t>**</t>
    </r>
    <r>
      <rPr>
        <i/>
        <sz val="8.8000000000000007"/>
        <color rgb="FF4D4D4D"/>
        <rFont val="Arial"/>
        <family val="2"/>
      </rPr>
      <t> Totals may not add up due to rounding.</t>
    </r>
    <r>
      <rPr>
        <i/>
        <sz val="8"/>
        <color rgb="FF4D4D4D"/>
        <rFont val="Arial"/>
        <family val="2"/>
      </rPr>
      <t>***</t>
    </r>
    <r>
      <rPr>
        <i/>
        <sz val="8.8000000000000007"/>
        <color rgb="FF4D4D4D"/>
        <rFont val="Arial"/>
        <family val="2"/>
      </rPr>
      <t> International marine bunkers are included in transport for world totals.</t>
    </r>
    <r>
      <rPr>
        <i/>
        <sz val="8"/>
        <color rgb="FF4D4D4D"/>
        <rFont val="Arial"/>
        <family val="2"/>
      </rPr>
      <t>****</t>
    </r>
    <r>
      <rPr>
        <i/>
        <sz val="8.8000000000000007"/>
        <color rgb="FF4D4D4D"/>
        <rFont val="Arial"/>
        <family val="2"/>
      </rPr>
      <t> International aviation bunkers are included in transport for world totals.</t>
    </r>
  </si>
  <si>
    <t>https://www.iea.org/statistics/?country=HONGKONG&amp;year=2016&amp;category=Energy%20consumption&amp;indicator=ShareOilProductsConsBySector&amp;mode=table&amp;dataTable=BALANCES</t>
  </si>
  <si>
    <t>http://wds.iea.org/wds/pdf/WORLDBAL_Documentation.pdf</t>
  </si>
  <si>
    <t>Industry consumption is specified by sub-sector as listed below. Energy used for transport by industry is not included here but is reported under transport. Non-energy use in industry is excluded from industry and reported separately.</t>
  </si>
  <si>
    <t>Covers those fuels that are used as raw materials in the different sectors and are not consumed as a fuel or transformed into another fuel. Non-energy use is shown separately in final consumption under the heading non-energy use. Note that for biofuels, only the amounts specifically used for energy purposes (a small part of the total) are included in the energy statistics. Therefore, the non-energy use of biomass is not taken into consideration and the quantities are null by definition.</t>
  </si>
  <si>
    <t>Non-Energy Use</t>
  </si>
  <si>
    <t>Per IEA Methodology in the documentation below, the industry non-energy use is already exlcuded from industry fuel use.</t>
  </si>
  <si>
    <t>Share</t>
  </si>
  <si>
    <t xml:space="preserve">Non-energy use industry/transformation/ energy NEINTREN </t>
  </si>
  <si>
    <t xml:space="preserve">Non-energy in industry, transformation processes and energy industry own use. </t>
  </si>
  <si>
    <t>Non-energy use in transport</t>
  </si>
  <si>
    <t xml:space="preserve">Non-energy use in transport NETRANS . </t>
  </si>
  <si>
    <t xml:space="preserve">Non-energy use in other NEOTHER </t>
  </si>
  <si>
    <t>Non-energy use in other sectors such as residential, commercial/public services, agriculture/forestry and fishing.</t>
  </si>
  <si>
    <t>Note that the non-Energy use also include non-energy use transport though we don’t have access to further breakdown data</t>
  </si>
  <si>
    <t>https://www.iea.org/statistics/?country=HONGKONG&amp;year=2016&amp;category=Energy%20consumption&amp;indicator=ShareNatGasCons&amp;mode=table&amp;dataTable=BALANCES</t>
  </si>
  <si>
    <t>Hong Kong, China: Balances for 2016</t>
  </si>
  <si>
    <t>Source: IEA World Energy Balances 2018</t>
  </si>
  <si>
    <t xml:space="preserve">International Energy Agency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</si>
</sst>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i/>
      <sz val="9"/>
      <color theme="1"/>
      <name val="Arial"/>
      <family val="2"/>
    </font>
    <font>
      <sz val="11"/>
      <color theme="1"/>
      <name val="Arial"/>
      <family val="2"/>
    </font>
    <font>
      <i/>
      <sz val="8.8000000000000007"/>
      <color rgb="FF4D4D4D"/>
      <name val="Arial"/>
      <family val="2"/>
    </font>
    <font>
      <i/>
      <sz val="8"/>
      <color rgb="FF4D4D4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9FAFC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ck">
        <color rgb="FFCED2E0"/>
      </right>
      <top/>
      <bottom style="thick">
        <color rgb="FFEEF2F5"/>
      </bottom>
      <diagonal/>
    </border>
    <border>
      <left/>
      <right style="thick">
        <color rgb="FFCED2E0"/>
      </right>
      <top/>
      <bottom/>
      <diagonal/>
    </border>
    <border>
      <left/>
      <right style="thick">
        <color rgb="FFCED2E0"/>
      </right>
      <top/>
      <bottom style="thick">
        <color rgb="FFCED2E0"/>
      </bottom>
      <diagonal/>
    </border>
    <border>
      <left style="thick">
        <color rgb="FFCED2E0"/>
      </left>
      <right style="thick">
        <color rgb="FFCED2E0"/>
      </right>
      <top style="thick">
        <color rgb="FFCED2E0"/>
      </top>
      <bottom style="thick">
        <color rgb="FFEEF2F5"/>
      </bottom>
      <diagonal/>
    </border>
    <border>
      <left/>
      <right style="thick">
        <color rgb="FFCED2E0"/>
      </right>
      <top style="thick">
        <color rgb="FFCED2E0"/>
      </top>
      <bottom style="thick">
        <color rgb="FFEEF2F5"/>
      </bottom>
      <diagonal/>
    </border>
    <border>
      <left/>
      <right/>
      <top style="thick">
        <color rgb="FFCED2E0"/>
      </top>
      <bottom/>
      <diagonal/>
    </border>
    <border>
      <left style="thick">
        <color rgb="FFCED2E0"/>
      </left>
      <right style="thick">
        <color rgb="FFCED2E0"/>
      </right>
      <top/>
      <bottom style="thick">
        <color rgb="FFEEF2F5"/>
      </bottom>
      <diagonal/>
    </border>
    <border>
      <left style="thick">
        <color rgb="FFCED2E0"/>
      </left>
      <right style="thick">
        <color rgb="FFCED2E0"/>
      </right>
      <top/>
      <bottom/>
      <diagonal/>
    </border>
    <border>
      <left style="thick">
        <color rgb="FFCED2E0"/>
      </left>
      <right style="thick">
        <color rgb="FFCED2E0"/>
      </right>
      <top/>
      <bottom style="thick">
        <color rgb="FFCED2E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3" fillId="0" borderId="0" xfId="2" applyAlignment="1">
      <alignment horizontal="left"/>
    </xf>
    <xf numFmtId="164" fontId="0" fillId="0" borderId="0" xfId="1" applyNumberFormat="1" applyFont="1"/>
    <xf numFmtId="0" fontId="2" fillId="0" borderId="0" xfId="0" applyFont="1" applyAlignment="1">
      <alignment horizontal="right"/>
    </xf>
    <xf numFmtId="0" fontId="6" fillId="3" borderId="1" xfId="0" applyFont="1" applyFill="1" applyBorder="1" applyAlignment="1">
      <alignment horizontal="center" vertical="top" wrapText="1"/>
    </xf>
    <xf numFmtId="0" fontId="7" fillId="0" borderId="2" xfId="0" applyFont="1" applyBorder="1" applyAlignment="1">
      <alignment horizontal="right" vertical="center" wrapText="1"/>
    </xf>
    <xf numFmtId="0" fontId="7" fillId="3" borderId="2" xfId="0" applyFont="1" applyFill="1" applyBorder="1" applyAlignment="1">
      <alignment horizontal="right" vertical="center" wrapText="1"/>
    </xf>
    <xf numFmtId="0" fontId="7" fillId="3" borderId="3" xfId="0" applyFont="1" applyFill="1" applyBorder="1" applyAlignment="1">
      <alignment horizontal="right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0" fillId="0" borderId="6" xfId="0" applyBorder="1"/>
    <xf numFmtId="0" fontId="4" fillId="3" borderId="7" xfId="0" applyFont="1" applyFill="1" applyBorder="1" applyAlignment="1">
      <alignment horizontal="left" vertical="top" wrapText="1"/>
    </xf>
    <xf numFmtId="0" fontId="7" fillId="0" borderId="8" xfId="0" applyFont="1" applyBorder="1" applyAlignment="1">
      <alignment horizontal="left" vertical="center" wrapText="1"/>
    </xf>
    <xf numFmtId="0" fontId="7" fillId="3" borderId="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9" fillId="0" borderId="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7" fillId="4" borderId="8" xfId="0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right" vertical="center" wrapText="1"/>
    </xf>
    <xf numFmtId="0" fontId="3" fillId="0" borderId="0" xfId="2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/>
    <xf numFmtId="165" fontId="0" fillId="4" borderId="0" xfId="0" applyNumberForma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pa.gov/climatechange/Downloads/ghgemissions/US-GHG-Inventory-2015-Annex-2-Emissions-Fossil-Fuel-Combustion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ds.iea.org/wds/pdf/WORLDBAL_Documentatio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B5" sqref="B5"/>
    </sheetView>
  </sheetViews>
  <sheetFormatPr defaultRowHeight="15" x14ac:dyDescent="0.25"/>
  <cols>
    <col min="2" max="2" width="58.28515625" customWidth="1"/>
  </cols>
  <sheetData>
    <row r="1" spans="1:5" x14ac:dyDescent="0.25">
      <c r="A1" s="1" t="s">
        <v>0</v>
      </c>
    </row>
    <row r="3" spans="1:5" x14ac:dyDescent="0.25">
      <c r="A3" s="1" t="s">
        <v>1</v>
      </c>
      <c r="B3" s="2" t="s">
        <v>2</v>
      </c>
      <c r="E3" s="2" t="s">
        <v>2</v>
      </c>
    </row>
    <row r="4" spans="1:5" x14ac:dyDescent="0.25">
      <c r="B4" t="s">
        <v>118</v>
      </c>
      <c r="E4" s="3" t="s">
        <v>3</v>
      </c>
    </row>
    <row r="5" spans="1:5" x14ac:dyDescent="0.25">
      <c r="B5" s="3">
        <v>2018</v>
      </c>
      <c r="E5" s="3">
        <v>2015</v>
      </c>
    </row>
    <row r="6" spans="1:5" x14ac:dyDescent="0.25">
      <c r="B6" t="s">
        <v>116</v>
      </c>
      <c r="E6" s="3" t="s">
        <v>4</v>
      </c>
    </row>
    <row r="7" spans="1:5" x14ac:dyDescent="0.25">
      <c r="B7" t="s">
        <v>117</v>
      </c>
      <c r="E7" s="3" t="s">
        <v>5</v>
      </c>
    </row>
    <row r="8" spans="1:5" x14ac:dyDescent="0.25">
      <c r="B8" t="s">
        <v>115</v>
      </c>
      <c r="E8" s="4" t="s">
        <v>6</v>
      </c>
    </row>
    <row r="10" spans="1:5" x14ac:dyDescent="0.25">
      <c r="A10" s="1" t="s">
        <v>7</v>
      </c>
    </row>
    <row r="11" spans="1:5" x14ac:dyDescent="0.25">
      <c r="A11" t="s">
        <v>8</v>
      </c>
    </row>
    <row r="12" spans="1:5" x14ac:dyDescent="0.25">
      <c r="A12" t="s">
        <v>9</v>
      </c>
    </row>
    <row r="13" spans="1:5" x14ac:dyDescent="0.25">
      <c r="A13" t="s">
        <v>10</v>
      </c>
    </row>
    <row r="14" spans="1:5" x14ac:dyDescent="0.25">
      <c r="A14" t="s">
        <v>11</v>
      </c>
    </row>
    <row r="15" spans="1:5" x14ac:dyDescent="0.25">
      <c r="A15" t="s">
        <v>12</v>
      </c>
    </row>
    <row r="16" spans="1:5" x14ac:dyDescent="0.25">
      <c r="A16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</sheetData>
  <hyperlinks>
    <hyperlink ref="E8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AC806-939A-4EEC-921A-856A3C0BC52A}">
  <dimension ref="B1:N38"/>
  <sheetViews>
    <sheetView workbookViewId="0">
      <pane xSplit="2" ySplit="2" topLeftCell="C30" activePane="bottomRight" state="frozen"/>
      <selection pane="topRight" activeCell="C1" sqref="C1"/>
      <selection pane="bottomLeft" activeCell="A3" sqref="A3"/>
      <selection pane="bottomRight" activeCell="B32" sqref="B32:M32"/>
    </sheetView>
  </sheetViews>
  <sheetFormatPr defaultRowHeight="15" x14ac:dyDescent="0.25"/>
  <cols>
    <col min="2" max="2" width="22.85546875" customWidth="1"/>
    <col min="3" max="13" width="10.42578125" customWidth="1"/>
  </cols>
  <sheetData>
    <row r="1" spans="2:14" ht="15.75" thickBot="1" x14ac:dyDescent="0.3">
      <c r="B1" t="s">
        <v>101</v>
      </c>
    </row>
    <row r="2" spans="2:14" ht="61.5" thickTop="1" thickBot="1" x14ac:dyDescent="0.3">
      <c r="C2" s="11" t="s">
        <v>34</v>
      </c>
      <c r="D2" s="12" t="s">
        <v>35</v>
      </c>
      <c r="E2" s="12" t="s">
        <v>36</v>
      </c>
      <c r="F2" s="12" t="s">
        <v>37</v>
      </c>
      <c r="G2" s="12" t="s">
        <v>38</v>
      </c>
      <c r="H2" s="12" t="s">
        <v>39</v>
      </c>
      <c r="I2" s="12" t="s">
        <v>40</v>
      </c>
      <c r="J2" s="12" t="s">
        <v>41</v>
      </c>
      <c r="K2" s="12" t="s">
        <v>33</v>
      </c>
      <c r="L2" s="12" t="s">
        <v>42</v>
      </c>
      <c r="M2" s="12" t="s">
        <v>43</v>
      </c>
      <c r="N2" s="13"/>
    </row>
    <row r="3" spans="2:14" ht="16.5" thickTop="1" thickBot="1" x14ac:dyDescent="0.3">
      <c r="B3" s="14"/>
      <c r="C3" s="7" t="s">
        <v>44</v>
      </c>
      <c r="D3" s="7" t="s">
        <v>44</v>
      </c>
      <c r="E3" s="7" t="s">
        <v>44</v>
      </c>
      <c r="F3" s="7" t="s">
        <v>44</v>
      </c>
      <c r="G3" s="7" t="s">
        <v>44</v>
      </c>
      <c r="H3" s="7" t="s">
        <v>44</v>
      </c>
      <c r="I3" s="7" t="s">
        <v>44</v>
      </c>
      <c r="J3" s="7" t="s">
        <v>44</v>
      </c>
      <c r="K3" s="7" t="s">
        <v>44</v>
      </c>
      <c r="L3" s="7" t="s">
        <v>44</v>
      </c>
      <c r="M3" s="7" t="s">
        <v>44</v>
      </c>
    </row>
    <row r="4" spans="2:14" ht="29.25" thickTop="1" x14ac:dyDescent="0.25">
      <c r="B4" s="15" t="s">
        <v>45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103</v>
      </c>
      <c r="K4" s="8">
        <v>0</v>
      </c>
      <c r="L4" s="8">
        <v>0</v>
      </c>
      <c r="M4" s="8">
        <v>103</v>
      </c>
    </row>
    <row r="5" spans="2:14" x14ac:dyDescent="0.25">
      <c r="B5" s="16" t="s">
        <v>46</v>
      </c>
      <c r="C5" s="9" t="s">
        <v>47</v>
      </c>
      <c r="D5" s="9">
        <v>0</v>
      </c>
      <c r="E5" s="9" t="s">
        <v>48</v>
      </c>
      <c r="F5" s="9" t="s">
        <v>49</v>
      </c>
      <c r="G5" s="9">
        <v>0</v>
      </c>
      <c r="H5" s="9">
        <v>0</v>
      </c>
      <c r="I5" s="9">
        <v>0</v>
      </c>
      <c r="J5" s="9">
        <v>3</v>
      </c>
      <c r="K5" s="9">
        <v>999</v>
      </c>
      <c r="L5" s="9">
        <v>0</v>
      </c>
      <c r="M5" s="9" t="s">
        <v>50</v>
      </c>
    </row>
    <row r="6" spans="2:14" x14ac:dyDescent="0.25">
      <c r="B6" s="15" t="s">
        <v>51</v>
      </c>
      <c r="C6" s="8">
        <v>0</v>
      </c>
      <c r="D6" s="8">
        <v>0</v>
      </c>
      <c r="E6" s="8">
        <v>-374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-104</v>
      </c>
      <c r="L6" s="8">
        <v>0</v>
      </c>
      <c r="M6" s="8">
        <v>-478</v>
      </c>
    </row>
    <row r="7" spans="2:14" ht="68.25" x14ac:dyDescent="0.25">
      <c r="B7" s="16" t="s">
        <v>52</v>
      </c>
      <c r="C7" s="9">
        <v>0</v>
      </c>
      <c r="D7" s="9">
        <v>0</v>
      </c>
      <c r="E7" s="9" t="s">
        <v>53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 t="s">
        <v>53</v>
      </c>
    </row>
    <row r="8" spans="2:14" ht="68.25" x14ac:dyDescent="0.25">
      <c r="B8" s="15" t="s">
        <v>54</v>
      </c>
      <c r="C8" s="8">
        <v>0</v>
      </c>
      <c r="D8" s="8">
        <v>0</v>
      </c>
      <c r="E8" s="8" t="s">
        <v>55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 t="s">
        <v>55</v>
      </c>
    </row>
    <row r="9" spans="2:14" ht="28.5" x14ac:dyDescent="0.25">
      <c r="B9" s="16" t="s">
        <v>56</v>
      </c>
      <c r="C9" s="9">
        <v>0</v>
      </c>
      <c r="D9" s="9">
        <v>0</v>
      </c>
      <c r="E9" s="9">
        <v>-18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-18</v>
      </c>
    </row>
    <row r="10" spans="2:14" x14ac:dyDescent="0.25">
      <c r="B10" s="15" t="s">
        <v>57</v>
      </c>
      <c r="C10" s="8" t="s">
        <v>47</v>
      </c>
      <c r="D10" s="8">
        <v>0</v>
      </c>
      <c r="E10" s="8" t="s">
        <v>58</v>
      </c>
      <c r="F10" s="8" t="s">
        <v>49</v>
      </c>
      <c r="G10" s="8">
        <v>0</v>
      </c>
      <c r="H10" s="8">
        <v>0</v>
      </c>
      <c r="I10" s="8">
        <v>0</v>
      </c>
      <c r="J10" s="8">
        <v>106</v>
      </c>
      <c r="K10" s="8">
        <v>896</v>
      </c>
      <c r="L10" s="8">
        <v>0</v>
      </c>
      <c r="M10" s="8" t="s">
        <v>59</v>
      </c>
    </row>
    <row r="11" spans="2:14" ht="28.5" x14ac:dyDescent="0.25">
      <c r="B11" s="16" t="s">
        <v>60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2:14" ht="57" x14ac:dyDescent="0.25">
      <c r="B12" s="15" t="s">
        <v>61</v>
      </c>
      <c r="C12" s="8">
        <v>0</v>
      </c>
      <c r="D12" s="8">
        <v>0</v>
      </c>
      <c r="E12" s="8">
        <v>-90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-72</v>
      </c>
      <c r="L12" s="8">
        <v>0</v>
      </c>
      <c r="M12" s="8">
        <v>-162</v>
      </c>
    </row>
    <row r="13" spans="2:14" ht="28.5" x14ac:dyDescent="0.25">
      <c r="B13" s="16" t="s">
        <v>62</v>
      </c>
      <c r="C13" s="9" t="s">
        <v>63</v>
      </c>
      <c r="D13" s="9">
        <v>0</v>
      </c>
      <c r="E13" s="9">
        <v>-94</v>
      </c>
      <c r="F13" s="9" t="s">
        <v>64</v>
      </c>
      <c r="G13" s="9">
        <v>0</v>
      </c>
      <c r="H13" s="9">
        <v>0</v>
      </c>
      <c r="I13" s="9">
        <v>0</v>
      </c>
      <c r="J13" s="9">
        <v>0</v>
      </c>
      <c r="K13" s="9" t="s">
        <v>65</v>
      </c>
      <c r="L13" s="9">
        <v>0</v>
      </c>
      <c r="M13" s="9" t="s">
        <v>66</v>
      </c>
    </row>
    <row r="14" spans="2:14" ht="28.5" x14ac:dyDescent="0.25">
      <c r="B14" s="15" t="s">
        <v>67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-29</v>
      </c>
      <c r="K14" s="8">
        <v>9</v>
      </c>
      <c r="L14" s="8">
        <v>0</v>
      </c>
      <c r="M14" s="8">
        <v>-20</v>
      </c>
    </row>
    <row r="15" spans="2:14" ht="28.5" x14ac:dyDescent="0.25">
      <c r="B15" s="16" t="s">
        <v>68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</row>
    <row r="16" spans="2:14" ht="28.5" x14ac:dyDescent="0.25">
      <c r="B16" s="15" t="s">
        <v>69</v>
      </c>
      <c r="C16" s="8">
        <v>0</v>
      </c>
      <c r="D16" s="8">
        <v>0</v>
      </c>
      <c r="E16" s="8">
        <v>-302</v>
      </c>
      <c r="F16" s="8">
        <v>279</v>
      </c>
      <c r="G16" s="8">
        <v>0</v>
      </c>
      <c r="H16" s="8">
        <v>0</v>
      </c>
      <c r="I16" s="8">
        <v>0</v>
      </c>
      <c r="J16" s="8">
        <v>-14</v>
      </c>
      <c r="K16" s="8">
        <v>0</v>
      </c>
      <c r="L16" s="8">
        <v>0</v>
      </c>
      <c r="M16" s="8">
        <v>-37</v>
      </c>
    </row>
    <row r="17" spans="2:13" ht="42.75" x14ac:dyDescent="0.25">
      <c r="B17" s="16" t="s">
        <v>70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</row>
    <row r="18" spans="2:13" ht="42.75" x14ac:dyDescent="0.25">
      <c r="B18" s="15" t="s">
        <v>71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</row>
    <row r="19" spans="2:13" ht="42.75" x14ac:dyDescent="0.25">
      <c r="B19" s="16" t="s">
        <v>72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</row>
    <row r="20" spans="2:13" ht="42.75" x14ac:dyDescent="0.25">
      <c r="B20" s="15" t="s">
        <v>73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</row>
    <row r="21" spans="2:13" ht="42.75" x14ac:dyDescent="0.25">
      <c r="B21" s="16" t="s">
        <v>74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-237</v>
      </c>
      <c r="L21" s="9">
        <v>0</v>
      </c>
      <c r="M21" s="9">
        <v>-237</v>
      </c>
    </row>
    <row r="22" spans="2:13" x14ac:dyDescent="0.25">
      <c r="B22" s="15" t="s">
        <v>75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-153</v>
      </c>
      <c r="L22" s="8">
        <v>0</v>
      </c>
      <c r="M22" s="8">
        <v>-153</v>
      </c>
    </row>
    <row r="23" spans="2:13" ht="57" x14ac:dyDescent="0.25">
      <c r="B23" s="16" t="s">
        <v>76</v>
      </c>
      <c r="C23" s="9" t="s">
        <v>77</v>
      </c>
      <c r="D23" s="9">
        <v>0</v>
      </c>
      <c r="E23" s="9" t="s">
        <v>78</v>
      </c>
      <c r="F23" s="9">
        <v>619</v>
      </c>
      <c r="G23" s="9">
        <v>0</v>
      </c>
      <c r="H23" s="9">
        <v>0</v>
      </c>
      <c r="I23" s="9">
        <v>0</v>
      </c>
      <c r="J23" s="9">
        <v>63</v>
      </c>
      <c r="K23" s="9" t="s">
        <v>79</v>
      </c>
      <c r="L23" s="9">
        <v>0</v>
      </c>
      <c r="M23" s="9" t="s">
        <v>80</v>
      </c>
    </row>
    <row r="24" spans="2:13" x14ac:dyDescent="0.25">
      <c r="B24" s="15" t="s">
        <v>81</v>
      </c>
      <c r="C24" s="8" t="s">
        <v>77</v>
      </c>
      <c r="D24" s="8">
        <v>0</v>
      </c>
      <c r="E24" s="8">
        <v>705</v>
      </c>
      <c r="F24" s="8">
        <v>32</v>
      </c>
      <c r="G24" s="8">
        <v>0</v>
      </c>
      <c r="H24" s="8">
        <v>0</v>
      </c>
      <c r="I24" s="8">
        <v>0</v>
      </c>
      <c r="J24" s="8">
        <v>0</v>
      </c>
      <c r="K24" s="8">
        <v>269</v>
      </c>
      <c r="L24" s="8">
        <v>0</v>
      </c>
      <c r="M24" s="8" t="s">
        <v>82</v>
      </c>
    </row>
    <row r="25" spans="2:13" ht="28.5" x14ac:dyDescent="0.25">
      <c r="B25" s="16" t="s">
        <v>83</v>
      </c>
      <c r="C25" s="9">
        <v>0</v>
      </c>
      <c r="D25" s="9">
        <v>0</v>
      </c>
      <c r="E25" s="9" t="s">
        <v>84</v>
      </c>
      <c r="F25" s="9">
        <v>0</v>
      </c>
      <c r="G25" s="9">
        <v>0</v>
      </c>
      <c r="H25" s="9">
        <v>0</v>
      </c>
      <c r="I25" s="9">
        <v>0</v>
      </c>
      <c r="J25" s="9">
        <v>5</v>
      </c>
      <c r="K25" s="9">
        <v>0</v>
      </c>
      <c r="L25" s="9">
        <v>0</v>
      </c>
      <c r="M25" s="9" t="s">
        <v>85</v>
      </c>
    </row>
    <row r="26" spans="2:13" x14ac:dyDescent="0.25">
      <c r="B26" s="15" t="s">
        <v>86</v>
      </c>
      <c r="C26" s="8">
        <v>0</v>
      </c>
      <c r="D26" s="8">
        <v>0</v>
      </c>
      <c r="E26" s="8">
        <v>86</v>
      </c>
      <c r="F26" s="8">
        <v>588</v>
      </c>
      <c r="G26" s="8">
        <v>0</v>
      </c>
      <c r="H26" s="8">
        <v>0</v>
      </c>
      <c r="I26" s="8">
        <v>0</v>
      </c>
      <c r="J26" s="8">
        <v>58</v>
      </c>
      <c r="K26" s="8" t="s">
        <v>87</v>
      </c>
      <c r="L26" s="8">
        <v>0</v>
      </c>
      <c r="M26" s="8" t="s">
        <v>88</v>
      </c>
    </row>
    <row r="27" spans="2:13" ht="28.5" x14ac:dyDescent="0.25">
      <c r="B27" s="16" t="s">
        <v>89</v>
      </c>
      <c r="C27" s="9">
        <v>0</v>
      </c>
      <c r="D27" s="9">
        <v>0</v>
      </c>
      <c r="E27" s="9">
        <v>4</v>
      </c>
      <c r="F27" s="9">
        <v>332</v>
      </c>
      <c r="G27" s="9">
        <v>0</v>
      </c>
      <c r="H27" s="9">
        <v>0</v>
      </c>
      <c r="I27" s="9">
        <v>0</v>
      </c>
      <c r="J27" s="9">
        <v>55</v>
      </c>
      <c r="K27" s="9" t="s">
        <v>90</v>
      </c>
      <c r="L27" s="9">
        <v>0</v>
      </c>
      <c r="M27" s="9" t="s">
        <v>91</v>
      </c>
    </row>
    <row r="28" spans="2:13" ht="57" x14ac:dyDescent="0.25">
      <c r="B28" s="15" t="s">
        <v>92</v>
      </c>
      <c r="C28" s="8">
        <v>0</v>
      </c>
      <c r="D28" s="8">
        <v>0</v>
      </c>
      <c r="E28" s="8">
        <v>81</v>
      </c>
      <c r="F28" s="8">
        <v>256</v>
      </c>
      <c r="G28" s="8">
        <v>0</v>
      </c>
      <c r="H28" s="8">
        <v>0</v>
      </c>
      <c r="I28" s="8">
        <v>0</v>
      </c>
      <c r="J28" s="8">
        <v>0</v>
      </c>
      <c r="K28" s="8" t="s">
        <v>93</v>
      </c>
      <c r="L28" s="8">
        <v>0</v>
      </c>
      <c r="M28" s="8" t="s">
        <v>94</v>
      </c>
    </row>
    <row r="29" spans="2:13" ht="42.75" x14ac:dyDescent="0.25">
      <c r="B29" s="16" t="s">
        <v>95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</row>
    <row r="30" spans="2:13" x14ac:dyDescent="0.25">
      <c r="B30" s="15" t="s">
        <v>96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</row>
    <row r="31" spans="2:13" ht="42.75" x14ac:dyDescent="0.25">
      <c r="B31" s="16" t="s">
        <v>97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3</v>
      </c>
      <c r="K31" s="9">
        <v>9</v>
      </c>
      <c r="L31" s="9">
        <v>0</v>
      </c>
      <c r="M31" s="9">
        <v>12</v>
      </c>
    </row>
    <row r="32" spans="2:13" ht="42.75" x14ac:dyDescent="0.25">
      <c r="B32" s="20" t="s">
        <v>98</v>
      </c>
      <c r="C32" s="21">
        <v>0</v>
      </c>
      <c r="D32" s="21">
        <v>0</v>
      </c>
      <c r="E32" s="21">
        <v>77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77</v>
      </c>
    </row>
    <row r="33" spans="2:13" ht="72" thickBot="1" x14ac:dyDescent="0.3">
      <c r="B33" s="17" t="s">
        <v>99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</row>
    <row r="34" spans="2:13" ht="15.75" thickTop="1" x14ac:dyDescent="0.25">
      <c r="B34" s="18" t="s">
        <v>100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</row>
    <row r="35" spans="2:13" x14ac:dyDescent="0.25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</row>
    <row r="36" spans="2:13" x14ac:dyDescent="0.25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</row>
    <row r="37" spans="2:13" x14ac:dyDescent="0.25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</row>
    <row r="38" spans="2:13" x14ac:dyDescent="0.25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</row>
  </sheetData>
  <mergeCells count="1">
    <mergeCell ref="B34:M3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CF0E1-1C9E-47D9-A06D-E0651FF01B2C}">
  <dimension ref="A1:L23"/>
  <sheetViews>
    <sheetView workbookViewId="0">
      <selection activeCell="A10" sqref="A10"/>
    </sheetView>
  </sheetViews>
  <sheetFormatPr defaultRowHeight="15" x14ac:dyDescent="0.25"/>
  <cols>
    <col min="1" max="1" width="16.28515625" customWidth="1"/>
  </cols>
  <sheetData>
    <row r="1" spans="1:12" ht="61.5" thickTop="1" thickBot="1" x14ac:dyDescent="0.3">
      <c r="B1" s="11" t="s">
        <v>34</v>
      </c>
      <c r="C1" s="12" t="s">
        <v>35</v>
      </c>
      <c r="D1" s="12" t="s">
        <v>36</v>
      </c>
      <c r="E1" s="12" t="s">
        <v>37</v>
      </c>
      <c r="F1" s="12" t="s">
        <v>38</v>
      </c>
      <c r="G1" s="12" t="s">
        <v>39</v>
      </c>
      <c r="H1" s="12" t="s">
        <v>40</v>
      </c>
      <c r="I1" s="12" t="s">
        <v>41</v>
      </c>
      <c r="J1" s="12" t="s">
        <v>33</v>
      </c>
      <c r="K1" s="12" t="s">
        <v>42</v>
      </c>
      <c r="L1" s="12" t="s">
        <v>43</v>
      </c>
    </row>
    <row r="2" spans="1:12" ht="15.75" thickTop="1" x14ac:dyDescent="0.25">
      <c r="A2" s="15" t="s">
        <v>81</v>
      </c>
      <c r="B2" s="8" t="s">
        <v>77</v>
      </c>
      <c r="C2" s="8">
        <v>0</v>
      </c>
      <c r="D2" s="8">
        <v>705</v>
      </c>
      <c r="E2" s="8">
        <v>32</v>
      </c>
      <c r="F2" s="8">
        <v>0</v>
      </c>
      <c r="G2" s="8">
        <v>0</v>
      </c>
      <c r="H2" s="8">
        <v>0</v>
      </c>
      <c r="I2" s="8">
        <v>0</v>
      </c>
      <c r="J2" s="8">
        <v>269</v>
      </c>
      <c r="K2" s="8">
        <v>0</v>
      </c>
      <c r="L2" s="8" t="s">
        <v>82</v>
      </c>
    </row>
    <row r="3" spans="1:12" ht="42.75" x14ac:dyDescent="0.25">
      <c r="A3" s="20" t="s">
        <v>98</v>
      </c>
      <c r="B3" s="21">
        <v>0</v>
      </c>
      <c r="C3" s="21">
        <v>0</v>
      </c>
      <c r="D3" s="21">
        <v>77</v>
      </c>
      <c r="E3" s="21">
        <v>0</v>
      </c>
      <c r="F3" s="21">
        <v>0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1">
        <v>77</v>
      </c>
    </row>
    <row r="6" spans="1:12" x14ac:dyDescent="0.25">
      <c r="A6" t="s">
        <v>107</v>
      </c>
      <c r="B6">
        <v>1</v>
      </c>
      <c r="C6">
        <v>1</v>
      </c>
      <c r="D6">
        <f>1-D3/(D2+D3)</f>
        <v>0.90153452685421998</v>
      </c>
    </row>
    <row r="8" spans="1:12" x14ac:dyDescent="0.25">
      <c r="A8" t="s">
        <v>106</v>
      </c>
    </row>
    <row r="9" spans="1:12" x14ac:dyDescent="0.25">
      <c r="A9" t="s">
        <v>114</v>
      </c>
    </row>
    <row r="10" spans="1:12" ht="15" customHeight="1" x14ac:dyDescent="0.25"/>
    <row r="12" spans="1:12" x14ac:dyDescent="0.25">
      <c r="A12" s="22" t="s">
        <v>102</v>
      </c>
    </row>
    <row r="13" spans="1:12" ht="18" customHeight="1" x14ac:dyDescent="0.25">
      <c r="A13" s="1" t="s">
        <v>81</v>
      </c>
      <c r="B13" s="24" t="s">
        <v>103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</row>
    <row r="14" spans="1:12" x14ac:dyDescent="0.25"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</row>
    <row r="15" spans="1:12" x14ac:dyDescent="0.25"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</row>
    <row r="16" spans="1:12" x14ac:dyDescent="0.25">
      <c r="A16" s="1" t="s">
        <v>105</v>
      </c>
      <c r="B16" s="24" t="s">
        <v>104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</row>
    <row r="17" spans="1:12" x14ac:dyDescent="0.25"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</row>
    <row r="18" spans="1:12" x14ac:dyDescent="0.25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</row>
    <row r="19" spans="1:12" x14ac:dyDescent="0.25"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</row>
    <row r="20" spans="1:12" x14ac:dyDescent="0.25"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</row>
    <row r="21" spans="1:12" x14ac:dyDescent="0.25">
      <c r="A21" t="s">
        <v>108</v>
      </c>
      <c r="B21" s="25" t="s">
        <v>109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</row>
    <row r="22" spans="1:12" x14ac:dyDescent="0.25">
      <c r="A22" t="s">
        <v>111</v>
      </c>
      <c r="B22" s="25" t="s">
        <v>110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</row>
    <row r="23" spans="1:12" x14ac:dyDescent="0.25">
      <c r="A23" t="s">
        <v>112</v>
      </c>
      <c r="B23" s="25" t="s">
        <v>113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</row>
  </sheetData>
  <mergeCells count="2">
    <mergeCell ref="B13:L15"/>
    <mergeCell ref="B16:L20"/>
  </mergeCells>
  <hyperlinks>
    <hyperlink ref="A12" r:id="rId1" xr:uid="{F1593863-192A-43B8-A330-A3DFBACF72D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E2" sqref="E2"/>
    </sheetView>
  </sheetViews>
  <sheetFormatPr defaultRowHeight="15" x14ac:dyDescent="0.25"/>
  <cols>
    <col min="1" max="1" width="19.42578125" bestFit="1" customWidth="1"/>
    <col min="2" max="2" width="27.7109375" bestFit="1" customWidth="1"/>
    <col min="3" max="3" width="33" customWidth="1"/>
    <col min="4" max="4" width="31.140625" customWidth="1"/>
    <col min="5" max="5" width="35.140625" customWidth="1"/>
  </cols>
  <sheetData>
    <row r="1" spans="1:5" x14ac:dyDescent="0.25">
      <c r="A1" s="1" t="s">
        <v>18</v>
      </c>
      <c r="B1" s="6" t="s">
        <v>19</v>
      </c>
      <c r="C1" s="6" t="s">
        <v>20</v>
      </c>
      <c r="D1" s="6" t="s">
        <v>21</v>
      </c>
      <c r="E1" s="6" t="s">
        <v>22</v>
      </c>
    </row>
    <row r="2" spans="1:5" x14ac:dyDescent="0.25">
      <c r="A2" t="s">
        <v>23</v>
      </c>
      <c r="B2">
        <v>930.9</v>
      </c>
      <c r="C2">
        <v>129.9</v>
      </c>
      <c r="D2">
        <f>B2-C2</f>
        <v>801</v>
      </c>
      <c r="E2" s="5">
        <f>D2/B2</f>
        <v>0.86045762165646156</v>
      </c>
    </row>
    <row r="3" spans="1:5" x14ac:dyDescent="0.25">
      <c r="A3" t="s">
        <v>24</v>
      </c>
      <c r="B3">
        <v>8817</v>
      </c>
      <c r="C3">
        <v>311.8</v>
      </c>
      <c r="D3">
        <f t="shared" ref="D3:D4" si="0">B3-C3</f>
        <v>8505.2000000000007</v>
      </c>
      <c r="E3" s="5">
        <f t="shared" ref="E3:E4" si="1">D3/B3</f>
        <v>0.96463649767494619</v>
      </c>
    </row>
    <row r="4" spans="1:5" x14ac:dyDescent="0.25">
      <c r="A4" t="s">
        <v>25</v>
      </c>
      <c r="B4">
        <v>8294.6</v>
      </c>
      <c r="C4">
        <v>4381.8</v>
      </c>
      <c r="D4">
        <f t="shared" si="0"/>
        <v>3912.8</v>
      </c>
      <c r="E4" s="5">
        <f t="shared" si="1"/>
        <v>0.47172859450726978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7"/>
  <sheetViews>
    <sheetView tabSelected="1" workbookViewId="0">
      <selection activeCell="D8" sqref="D8"/>
    </sheetView>
  </sheetViews>
  <sheetFormatPr defaultRowHeight="15" x14ac:dyDescent="0.25"/>
  <cols>
    <col min="1" max="1" width="18.42578125" customWidth="1"/>
    <col min="2" max="2" width="13" customWidth="1"/>
  </cols>
  <sheetData>
    <row r="1" spans="1:2" x14ac:dyDescent="0.25">
      <c r="B1" s="1" t="s">
        <v>26</v>
      </c>
    </row>
    <row r="2" spans="1:2" x14ac:dyDescent="0.25">
      <c r="A2" s="1" t="s">
        <v>27</v>
      </c>
      <c r="B2">
        <v>1</v>
      </c>
    </row>
    <row r="3" spans="1:2" x14ac:dyDescent="0.25">
      <c r="A3" s="1" t="s">
        <v>28</v>
      </c>
      <c r="B3" s="26">
        <v>1</v>
      </c>
    </row>
    <row r="4" spans="1:2" x14ac:dyDescent="0.25">
      <c r="A4" s="1" t="s">
        <v>29</v>
      </c>
      <c r="B4" s="26">
        <v>1</v>
      </c>
    </row>
    <row r="5" spans="1:2" x14ac:dyDescent="0.25">
      <c r="A5" s="1" t="s">
        <v>30</v>
      </c>
      <c r="B5">
        <v>1</v>
      </c>
    </row>
    <row r="6" spans="1:2" x14ac:dyDescent="0.25">
      <c r="A6" s="1" t="s">
        <v>31</v>
      </c>
      <c r="B6" s="26">
        <f>Calculations!D6</f>
        <v>0.90153452685421998</v>
      </c>
    </row>
    <row r="7" spans="1:2" x14ac:dyDescent="0.25">
      <c r="A7" s="1" t="s">
        <v>32</v>
      </c>
      <c r="B7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95990DC6317597479C114DD4E6AB1F33" ma:contentTypeVersion="14" ma:contentTypeDescription="新建文档。" ma:contentTypeScope="" ma:versionID="40ddae6b2e673ca4350ee4f9e73461e0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7e116a0b9e2b9814d46da3cedae238ac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统一合规性策略属性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统一合规性策略 UI 操作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享对象: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享对象详细信息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D1608F4-8FE1-400C-98DA-4A45F3DE1EB3}"/>
</file>

<file path=customXml/itemProps2.xml><?xml version="1.0" encoding="utf-8"?>
<ds:datastoreItem xmlns:ds="http://schemas.openxmlformats.org/officeDocument/2006/customXml" ds:itemID="{42DA7EB6-1CE2-46C0-A5E2-AB3BA4CEF6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97236F-5155-4797-919D-51FF81956505}">
  <ds:schemaRefs>
    <ds:schemaRef ds:uri="http://purl.org/dc/elements/1.1/"/>
    <ds:schemaRef ds:uri="http://schemas.microsoft.com/office/2006/metadata/properties"/>
    <ds:schemaRef ds:uri="http://schemas.microsoft.com/sharepoint/v3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c9df191c-55f2-496b-9838-9a5abe4742ad"/>
    <ds:schemaRef ds:uri="http://schemas.microsoft.com/office/2006/documentManagement/types"/>
    <ds:schemaRef ds:uri="7889d872-e2a2-4afb-87bc-97561eced75f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raw</vt:lpstr>
      <vt:lpstr>Calculations</vt:lpstr>
      <vt:lpstr>Data</vt:lpstr>
      <vt:lpstr>BPoIFUfE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Robbie Orvis</dc:creator>
  <cp:keywords/>
  <dc:description/>
  <cp:lastModifiedBy>Mengpin Ge</cp:lastModifiedBy>
  <cp:revision/>
  <dcterms:created xsi:type="dcterms:W3CDTF">2015-09-10T20:43:56Z</dcterms:created>
  <dcterms:modified xsi:type="dcterms:W3CDTF">2019-08-01T21:22:47Z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  <property fmtid="{D5CDD505-2E9C-101B-9397-08002B2CF9AE}" pid="3" name="AuthorIds_UIVersion_512">
    <vt:lpwstr>344</vt:lpwstr>
  </property>
</Properties>
</file>