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60" windowHeight="6705"/>
  </bookViews>
  <sheets>
    <sheet name="About" sheetId="2" r:id="rId1"/>
    <sheet name="Set Schedules Here" sheetId="5" r:id="rId2"/>
    <sheet name="FoPITY-3" sheetId="4" r:id="rId3"/>
    <sheet name="FoPITY-3-WebApp" sheetId="6" r:id="rId4"/>
  </sheets>
  <definedNames>
    <definedName name="rounding_decimal_places">About!$A$94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8" i="6" l="1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O78" i="6" l="1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O61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O60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O59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B3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C2" i="4"/>
  <c r="D2" i="4"/>
  <c r="E2" i="4"/>
  <c r="F2" i="4"/>
  <c r="G2" i="4"/>
  <c r="H2" i="4"/>
  <c r="I2" i="4"/>
  <c r="J2" i="4"/>
  <c r="K2" i="4"/>
  <c r="B2" i="4"/>
  <c r="C23" i="5" l="1"/>
  <c r="AD155" i="5" l="1"/>
  <c r="AG155" i="5"/>
  <c r="AF155" i="5"/>
  <c r="AE155" i="5"/>
  <c r="AB155" i="5"/>
  <c r="AA155" i="5"/>
  <c r="Y155" i="5"/>
  <c r="X155" i="5"/>
  <c r="W155" i="5"/>
  <c r="T155" i="5"/>
  <c r="S155" i="5"/>
  <c r="Q155" i="5"/>
  <c r="P155" i="5"/>
  <c r="O155" i="5"/>
  <c r="L155" i="5"/>
  <c r="K155" i="5"/>
  <c r="I155" i="5"/>
  <c r="H155" i="5"/>
  <c r="G155" i="5"/>
  <c r="D155" i="5"/>
  <c r="AH153" i="5"/>
  <c r="AF153" i="5"/>
  <c r="AE153" i="5"/>
  <c r="AD153" i="5"/>
  <c r="AA153" i="5"/>
  <c r="Z153" i="5"/>
  <c r="X153" i="5"/>
  <c r="W153" i="5"/>
  <c r="V153" i="5"/>
  <c r="S153" i="5"/>
  <c r="R153" i="5"/>
  <c r="P153" i="5"/>
  <c r="O153" i="5"/>
  <c r="N153" i="5"/>
  <c r="K153" i="5"/>
  <c r="J153" i="5"/>
  <c r="H153" i="5"/>
  <c r="G153" i="5"/>
  <c r="F153" i="5"/>
  <c r="AH151" i="5"/>
  <c r="AG151" i="5"/>
  <c r="AE151" i="5"/>
  <c r="AD151" i="5"/>
  <c r="AC151" i="5"/>
  <c r="AA151" i="5"/>
  <c r="Z151" i="5"/>
  <c r="Y151" i="5"/>
  <c r="W151" i="5"/>
  <c r="V151" i="5"/>
  <c r="U151" i="5"/>
  <c r="S151" i="5"/>
  <c r="R151" i="5"/>
  <c r="Q151" i="5"/>
  <c r="O151" i="5"/>
  <c r="N151" i="5"/>
  <c r="M151" i="5"/>
  <c r="K151" i="5"/>
  <c r="J151" i="5"/>
  <c r="I151" i="5"/>
  <c r="G151" i="5"/>
  <c r="F151" i="5"/>
  <c r="E151" i="5"/>
  <c r="AH149" i="5"/>
  <c r="AG149" i="5"/>
  <c r="AF149" i="5"/>
  <c r="AD149" i="5"/>
  <c r="AC149" i="5"/>
  <c r="AB149" i="5"/>
  <c r="Z149" i="5"/>
  <c r="Y149" i="5"/>
  <c r="X149" i="5"/>
  <c r="V149" i="5"/>
  <c r="U149" i="5"/>
  <c r="T149" i="5"/>
  <c r="R149" i="5"/>
  <c r="Q149" i="5"/>
  <c r="P149" i="5"/>
  <c r="N149" i="5"/>
  <c r="M149" i="5"/>
  <c r="L149" i="5"/>
  <c r="J149" i="5"/>
  <c r="I149" i="5"/>
  <c r="H149" i="5"/>
  <c r="F149" i="5"/>
  <c r="E149" i="5"/>
  <c r="D149" i="5"/>
  <c r="AG147" i="5"/>
  <c r="AF147" i="5"/>
  <c r="AE147" i="5"/>
  <c r="AC147" i="5"/>
  <c r="AB147" i="5"/>
  <c r="AA147" i="5"/>
  <c r="Y147" i="5"/>
  <c r="X147" i="5"/>
  <c r="W147" i="5"/>
  <c r="U147" i="5"/>
  <c r="T147" i="5"/>
  <c r="S147" i="5"/>
  <c r="Q147" i="5"/>
  <c r="P147" i="5"/>
  <c r="O147" i="5"/>
  <c r="M147" i="5"/>
  <c r="L147" i="5"/>
  <c r="K147" i="5"/>
  <c r="I147" i="5"/>
  <c r="H147" i="5"/>
  <c r="G147" i="5"/>
  <c r="E147" i="5"/>
  <c r="D147" i="5"/>
  <c r="AH145" i="5"/>
  <c r="AF145" i="5"/>
  <c r="AE145" i="5"/>
  <c r="AD145" i="5"/>
  <c r="AB145" i="5"/>
  <c r="AA145" i="5"/>
  <c r="Z145" i="5"/>
  <c r="X145" i="5"/>
  <c r="W145" i="5"/>
  <c r="V145" i="5"/>
  <c r="T145" i="5"/>
  <c r="S145" i="5"/>
  <c r="R145" i="5"/>
  <c r="P145" i="5"/>
  <c r="O145" i="5"/>
  <c r="N145" i="5"/>
  <c r="L145" i="5"/>
  <c r="K145" i="5"/>
  <c r="J145" i="5"/>
  <c r="H145" i="5"/>
  <c r="G145" i="5"/>
  <c r="F145" i="5"/>
  <c r="D145" i="5"/>
  <c r="AH143" i="5"/>
  <c r="AG143" i="5"/>
  <c r="AE143" i="5"/>
  <c r="AD143" i="5"/>
  <c r="AC143" i="5"/>
  <c r="AA143" i="5"/>
  <c r="Z143" i="5"/>
  <c r="Y143" i="5"/>
  <c r="W143" i="5"/>
  <c r="V143" i="5"/>
  <c r="U143" i="5"/>
  <c r="S143" i="5"/>
  <c r="R143" i="5"/>
  <c r="Q143" i="5"/>
  <c r="O143" i="5"/>
  <c r="N143" i="5"/>
  <c r="M143" i="5"/>
  <c r="K143" i="5"/>
  <c r="J143" i="5"/>
  <c r="I143" i="5"/>
  <c r="G143" i="5"/>
  <c r="F143" i="5"/>
  <c r="E143" i="5"/>
  <c r="AH141" i="5"/>
  <c r="AG141" i="5"/>
  <c r="AF141" i="5"/>
  <c r="AD141" i="5"/>
  <c r="AC141" i="5"/>
  <c r="AB141" i="5"/>
  <c r="Z141" i="5"/>
  <c r="Y141" i="5"/>
  <c r="X141" i="5"/>
  <c r="V141" i="5"/>
  <c r="U141" i="5"/>
  <c r="T141" i="5"/>
  <c r="R141" i="5"/>
  <c r="Q141" i="5"/>
  <c r="P141" i="5"/>
  <c r="N141" i="5"/>
  <c r="M141" i="5"/>
  <c r="L141" i="5"/>
  <c r="J141" i="5"/>
  <c r="I141" i="5"/>
  <c r="H141" i="5"/>
  <c r="F141" i="5"/>
  <c r="E141" i="5"/>
  <c r="D141" i="5"/>
  <c r="AG139" i="5"/>
  <c r="AF139" i="5"/>
  <c r="AE139" i="5"/>
  <c r="AC139" i="5"/>
  <c r="AB139" i="5"/>
  <c r="AA139" i="5"/>
  <c r="Y139" i="5"/>
  <c r="X139" i="5"/>
  <c r="W139" i="5"/>
  <c r="U139" i="5"/>
  <c r="T139" i="5"/>
  <c r="S139" i="5"/>
  <c r="Q139" i="5"/>
  <c r="P139" i="5"/>
  <c r="O139" i="5"/>
  <c r="M139" i="5"/>
  <c r="L139" i="5"/>
  <c r="K139" i="5"/>
  <c r="I139" i="5"/>
  <c r="H139" i="5"/>
  <c r="G139" i="5"/>
  <c r="E139" i="5"/>
  <c r="D139" i="5"/>
  <c r="AH137" i="5"/>
  <c r="AF137" i="5"/>
  <c r="AE137" i="5"/>
  <c r="AD137" i="5"/>
  <c r="AB137" i="5"/>
  <c r="AA137" i="5"/>
  <c r="Z137" i="5"/>
  <c r="X137" i="5"/>
  <c r="W137" i="5"/>
  <c r="V137" i="5"/>
  <c r="T137" i="5"/>
  <c r="S137" i="5"/>
  <c r="R137" i="5"/>
  <c r="P137" i="5"/>
  <c r="O137" i="5"/>
  <c r="N137" i="5"/>
  <c r="L137" i="5"/>
  <c r="K137" i="5"/>
  <c r="J137" i="5"/>
  <c r="H137" i="5"/>
  <c r="G137" i="5"/>
  <c r="F137" i="5"/>
  <c r="D137" i="5"/>
  <c r="I137" i="5" l="1"/>
  <c r="Q137" i="5"/>
  <c r="Y137" i="5"/>
  <c r="AG137" i="5"/>
  <c r="J139" i="5"/>
  <c r="R139" i="5"/>
  <c r="Z139" i="5"/>
  <c r="AH139" i="5"/>
  <c r="K141" i="5"/>
  <c r="S141" i="5"/>
  <c r="AA141" i="5"/>
  <c r="D143" i="5"/>
  <c r="L143" i="5"/>
  <c r="T143" i="5"/>
  <c r="AB143" i="5"/>
  <c r="E145" i="5"/>
  <c r="M145" i="5"/>
  <c r="U145" i="5"/>
  <c r="AC145" i="5"/>
  <c r="F147" i="5"/>
  <c r="N147" i="5"/>
  <c r="V147" i="5"/>
  <c r="AD147" i="5"/>
  <c r="G149" i="5"/>
  <c r="O149" i="5"/>
  <c r="W149" i="5"/>
  <c r="AE149" i="5"/>
  <c r="H151" i="5"/>
  <c r="P151" i="5"/>
  <c r="X151" i="5"/>
  <c r="AF151" i="5"/>
  <c r="I153" i="5"/>
  <c r="Q153" i="5"/>
  <c r="Y153" i="5"/>
  <c r="AG153" i="5"/>
  <c r="J155" i="5"/>
  <c r="R155" i="5"/>
  <c r="Z155" i="5"/>
  <c r="AH155" i="5"/>
  <c r="D153" i="5"/>
  <c r="L153" i="5"/>
  <c r="T153" i="5"/>
  <c r="AB153" i="5"/>
  <c r="E155" i="5"/>
  <c r="M155" i="5"/>
  <c r="U155" i="5"/>
  <c r="AC155" i="5"/>
  <c r="E137" i="5"/>
  <c r="M137" i="5"/>
  <c r="U137" i="5"/>
  <c r="AC137" i="5"/>
  <c r="F139" i="5"/>
  <c r="N139" i="5"/>
  <c r="V139" i="5"/>
  <c r="AD139" i="5"/>
  <c r="G141" i="5"/>
  <c r="O141" i="5"/>
  <c r="W141" i="5"/>
  <c r="AE141" i="5"/>
  <c r="H143" i="5"/>
  <c r="P143" i="5"/>
  <c r="X143" i="5"/>
  <c r="AF143" i="5"/>
  <c r="I145" i="5"/>
  <c r="Q145" i="5"/>
  <c r="Y145" i="5"/>
  <c r="AG145" i="5"/>
  <c r="J147" i="5"/>
  <c r="R147" i="5"/>
  <c r="Z147" i="5"/>
  <c r="AH147" i="5"/>
  <c r="K149" i="5"/>
  <c r="S149" i="5"/>
  <c r="AA149" i="5"/>
  <c r="D151" i="5"/>
  <c r="L151" i="5"/>
  <c r="T151" i="5"/>
  <c r="AB151" i="5"/>
  <c r="E153" i="5"/>
  <c r="M153" i="5"/>
  <c r="U153" i="5"/>
  <c r="AC153" i="5"/>
  <c r="F155" i="5"/>
  <c r="N155" i="5"/>
  <c r="V155" i="5"/>
</calcChain>
</file>

<file path=xl/sharedStrings.xml><?xml version="1.0" encoding="utf-8"?>
<sst xmlns="http://schemas.openxmlformats.org/spreadsheetml/2006/main" count="234" uniqueCount="170">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</sst>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Here'!$B$154:$AH$154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Here'!$B$155:$AH$155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57952"/>
        <c:axId val="210159488"/>
      </c:lineChart>
      <c:catAx>
        <c:axId val="21015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59488"/>
        <c:crosses val="autoZero"/>
        <c:auto val="1"/>
        <c:lblAlgn val="ctr"/>
        <c:lblOffset val="100"/>
        <c:noMultiLvlLbl val="0"/>
      </c:catAx>
      <c:valAx>
        <c:axId val="21015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57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36</v>
      </c>
    </row>
    <row r="3" spans="1:2" x14ac:dyDescent="0.25">
      <c r="A3" s="1" t="s">
        <v>37</v>
      </c>
      <c r="B3" t="s">
        <v>38</v>
      </c>
    </row>
    <row r="5" spans="1:2" x14ac:dyDescent="0.25">
      <c r="A5" s="1" t="s">
        <v>39</v>
      </c>
    </row>
    <row r="6" spans="1:2" x14ac:dyDescent="0.25">
      <c r="A6" t="s">
        <v>40</v>
      </c>
    </row>
    <row r="7" spans="1:2" x14ac:dyDescent="0.25">
      <c r="A7" s="2" t="s">
        <v>41</v>
      </c>
    </row>
    <row r="8" spans="1:2" x14ac:dyDescent="0.25">
      <c r="A8" t="s">
        <v>86</v>
      </c>
    </row>
    <row r="9" spans="1:2" x14ac:dyDescent="0.25">
      <c r="A9" t="s">
        <v>87</v>
      </c>
    </row>
    <row r="11" spans="1:2" x14ac:dyDescent="0.25">
      <c r="A11" t="s">
        <v>88</v>
      </c>
    </row>
    <row r="12" spans="1:2" x14ac:dyDescent="0.25">
      <c r="A12" t="s">
        <v>157</v>
      </c>
    </row>
    <row r="13" spans="1:2" x14ac:dyDescent="0.25">
      <c r="A13" t="s">
        <v>90</v>
      </c>
    </row>
    <row r="15" spans="1:2" x14ac:dyDescent="0.25">
      <c r="A15" t="s">
        <v>42</v>
      </c>
    </row>
    <row r="16" spans="1:2" x14ac:dyDescent="0.25">
      <c r="A16" t="s">
        <v>43</v>
      </c>
    </row>
    <row r="17" spans="1:6" x14ac:dyDescent="0.25">
      <c r="A17" t="s">
        <v>44</v>
      </c>
    </row>
    <row r="18" spans="1:6" x14ac:dyDescent="0.25">
      <c r="A18" t="s">
        <v>45</v>
      </c>
    </row>
    <row r="19" spans="1:6" x14ac:dyDescent="0.25">
      <c r="A19" t="s">
        <v>89</v>
      </c>
    </row>
    <row r="20" spans="1:6" x14ac:dyDescent="0.2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93</v>
      </c>
    </row>
    <row r="24" spans="1:6" x14ac:dyDescent="0.25">
      <c r="A24" t="s">
        <v>94</v>
      </c>
    </row>
    <row r="25" spans="1:6" x14ac:dyDescent="0.25">
      <c r="A25" t="s">
        <v>95</v>
      </c>
    </row>
    <row r="26" spans="1:6" x14ac:dyDescent="0.25">
      <c r="A26" t="s">
        <v>96</v>
      </c>
    </row>
    <row r="27" spans="1:6" x14ac:dyDescent="0.25">
      <c r="A27" t="s">
        <v>97</v>
      </c>
    </row>
    <row r="28" spans="1:6" x14ac:dyDescent="0.25">
      <c r="B28" t="s">
        <v>98</v>
      </c>
    </row>
    <row r="29" spans="1:6" x14ac:dyDescent="0.25">
      <c r="B29" s="19" t="s">
        <v>111</v>
      </c>
    </row>
    <row r="30" spans="1:6" x14ac:dyDescent="0.25">
      <c r="B30" t="s">
        <v>99</v>
      </c>
    </row>
    <row r="31" spans="1:6" x14ac:dyDescent="0.25">
      <c r="B31" s="19" t="s">
        <v>112</v>
      </c>
    </row>
    <row r="32" spans="1:6" x14ac:dyDescent="0.25">
      <c r="A32" t="s">
        <v>100</v>
      </c>
    </row>
    <row r="33" spans="1:2" x14ac:dyDescent="0.25">
      <c r="B33" s="2" t="s">
        <v>101</v>
      </c>
    </row>
    <row r="34" spans="1:2" x14ac:dyDescent="0.25">
      <c r="B34" s="19" t="s">
        <v>102</v>
      </c>
    </row>
    <row r="35" spans="1:2" x14ac:dyDescent="0.25">
      <c r="B35" s="19" t="s">
        <v>103</v>
      </c>
    </row>
    <row r="36" spans="1:2" x14ac:dyDescent="0.25">
      <c r="A36" t="s">
        <v>104</v>
      </c>
    </row>
    <row r="37" spans="1:2" x14ac:dyDescent="0.25">
      <c r="A37" t="s">
        <v>105</v>
      </c>
    </row>
    <row r="38" spans="1:2" x14ac:dyDescent="0.25">
      <c r="B38" t="s">
        <v>106</v>
      </c>
    </row>
    <row r="39" spans="1:2" x14ac:dyDescent="0.25">
      <c r="A39" t="s">
        <v>108</v>
      </c>
    </row>
    <row r="40" spans="1:2" x14ac:dyDescent="0.25">
      <c r="B40" t="s">
        <v>109</v>
      </c>
    </row>
    <row r="41" spans="1:2" x14ac:dyDescent="0.25">
      <c r="B41" t="s">
        <v>110</v>
      </c>
    </row>
    <row r="43" spans="1:2" x14ac:dyDescent="0.25">
      <c r="A43" s="1" t="s">
        <v>107</v>
      </c>
    </row>
    <row r="44" spans="1:2" x14ac:dyDescent="0.25">
      <c r="A44" t="s">
        <v>73</v>
      </c>
    </row>
    <row r="45" spans="1:2" x14ac:dyDescent="0.25">
      <c r="A45" t="s">
        <v>69</v>
      </c>
    </row>
    <row r="46" spans="1:2" x14ac:dyDescent="0.25">
      <c r="A46" t="s">
        <v>46</v>
      </c>
    </row>
    <row r="47" spans="1:2" x14ac:dyDescent="0.25">
      <c r="A47" t="s">
        <v>68</v>
      </c>
    </row>
    <row r="48" spans="1:2" x14ac:dyDescent="0.25">
      <c r="A48" t="s">
        <v>74</v>
      </c>
    </row>
    <row r="49" spans="1:4" x14ac:dyDescent="0.25">
      <c r="A49" t="s">
        <v>75</v>
      </c>
    </row>
    <row r="50" spans="1:4" x14ac:dyDescent="0.25">
      <c r="A50" t="s">
        <v>76</v>
      </c>
    </row>
    <row r="51" spans="1:4" x14ac:dyDescent="0.25">
      <c r="A51" t="s">
        <v>77</v>
      </c>
    </row>
    <row r="53" spans="1:4" x14ac:dyDescent="0.25">
      <c r="A53" t="s">
        <v>50</v>
      </c>
    </row>
    <row r="54" spans="1:4" x14ac:dyDescent="0.25">
      <c r="A54" t="s">
        <v>47</v>
      </c>
    </row>
    <row r="55" spans="1:4" x14ac:dyDescent="0.25">
      <c r="A55" t="s">
        <v>48</v>
      </c>
    </row>
    <row r="56" spans="1:4" x14ac:dyDescent="0.25">
      <c r="A56" t="s">
        <v>49</v>
      </c>
    </row>
    <row r="57" spans="1:4" ht="15.75" thickBot="1" x14ac:dyDescent="0.3"/>
    <row r="58" spans="1:4" x14ac:dyDescent="0.25">
      <c r="A58" s="3" t="s">
        <v>59</v>
      </c>
      <c r="B58" s="4"/>
      <c r="C58" s="4"/>
      <c r="D58" s="5"/>
    </row>
    <row r="59" spans="1:4" x14ac:dyDescent="0.25">
      <c r="A59" s="6" t="s">
        <v>56</v>
      </c>
      <c r="B59" s="7">
        <v>1.0089999999999999</v>
      </c>
      <c r="C59" s="7"/>
      <c r="D59" s="8"/>
    </row>
    <row r="60" spans="1:4" x14ac:dyDescent="0.25">
      <c r="A60" s="6" t="s">
        <v>57</v>
      </c>
      <c r="B60" s="7">
        <v>-0.27</v>
      </c>
      <c r="C60" s="7"/>
      <c r="D60" s="8"/>
    </row>
    <row r="61" spans="1:4" ht="15.75" thickBot="1" x14ac:dyDescent="0.3">
      <c r="A61" s="9" t="s">
        <v>58</v>
      </c>
      <c r="B61" s="10">
        <v>-15</v>
      </c>
      <c r="C61" s="10"/>
      <c r="D61" s="11"/>
    </row>
    <row r="90" spans="1:2" x14ac:dyDescent="0.25">
      <c r="A90" s="1" t="s">
        <v>165</v>
      </c>
    </row>
    <row r="91" spans="1:2" x14ac:dyDescent="0.25">
      <c r="A91" t="s">
        <v>169</v>
      </c>
    </row>
    <row r="92" spans="1:2" x14ac:dyDescent="0.25">
      <c r="A92" t="s">
        <v>166</v>
      </c>
    </row>
    <row r="93" spans="1:2" x14ac:dyDescent="0.25">
      <c r="A93" t="s">
        <v>167</v>
      </c>
    </row>
    <row r="94" spans="1:2" x14ac:dyDescent="0.25">
      <c r="A94" s="23">
        <v>6</v>
      </c>
      <c r="B94" t="s">
        <v>168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117</v>
      </c>
      <c r="C1" s="17" t="s">
        <v>118</v>
      </c>
      <c r="D1" s="17" t="s">
        <v>119</v>
      </c>
      <c r="E1" s="17" t="s">
        <v>120</v>
      </c>
      <c r="F1" s="17" t="s">
        <v>121</v>
      </c>
      <c r="G1" s="17" t="s">
        <v>122</v>
      </c>
      <c r="H1" s="17" t="s">
        <v>123</v>
      </c>
      <c r="I1" s="17" t="s">
        <v>124</v>
      </c>
      <c r="J1" s="17" t="s">
        <v>125</v>
      </c>
      <c r="K1" s="17" t="s">
        <v>126</v>
      </c>
      <c r="L1" s="17" t="s">
        <v>127</v>
      </c>
      <c r="M1" s="17" t="s">
        <v>128</v>
      </c>
      <c r="N1" s="17" t="s">
        <v>129</v>
      </c>
      <c r="O1" s="17" t="s">
        <v>130</v>
      </c>
      <c r="P1" s="17" t="s">
        <v>131</v>
      </c>
      <c r="Q1" s="17" t="s">
        <v>132</v>
      </c>
      <c r="R1" s="17" t="s">
        <v>133</v>
      </c>
      <c r="S1" s="17" t="s">
        <v>134</v>
      </c>
      <c r="T1" s="17" t="s">
        <v>135</v>
      </c>
      <c r="U1" s="17" t="s">
        <v>136</v>
      </c>
      <c r="V1" s="17" t="s">
        <v>137</v>
      </c>
      <c r="W1" s="17" t="s">
        <v>138</v>
      </c>
      <c r="X1" s="17" t="s">
        <v>139</v>
      </c>
      <c r="Y1" s="17" t="s">
        <v>140</v>
      </c>
      <c r="Z1" s="17" t="s">
        <v>141</v>
      </c>
      <c r="AA1" s="17" t="s">
        <v>142</v>
      </c>
      <c r="AB1" s="17" t="s">
        <v>143</v>
      </c>
      <c r="AC1" s="17" t="s">
        <v>144</v>
      </c>
      <c r="AD1" s="17" t="s">
        <v>145</v>
      </c>
      <c r="AE1" s="17" t="s">
        <v>146</v>
      </c>
      <c r="AF1" s="17" t="s">
        <v>147</v>
      </c>
      <c r="AG1" s="17" t="s">
        <v>148</v>
      </c>
      <c r="AH1" s="17" t="s">
        <v>149</v>
      </c>
    </row>
    <row r="2" spans="1:34" x14ac:dyDescent="0.25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80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 s="12"/>
      <c r="B9" s="16">
        <v>0</v>
      </c>
      <c r="C9" s="16">
        <v>0</v>
      </c>
      <c r="D9" s="16">
        <v>1</v>
      </c>
    </row>
    <row r="10" spans="1:34" x14ac:dyDescent="0.25">
      <c r="A10" s="12" t="s">
        <v>81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</row>
    <row r="12" spans="1:34" x14ac:dyDescent="0.25">
      <c r="A12" s="12" t="s">
        <v>159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</row>
    <row r="14" spans="1:34" x14ac:dyDescent="0.25">
      <c r="A14" s="12" t="s">
        <v>154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155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5">
      <c r="A17" s="12"/>
      <c r="B17" s="16">
        <v>0</v>
      </c>
      <c r="C17" s="16">
        <v>0</v>
      </c>
      <c r="D17" s="16">
        <v>1</v>
      </c>
    </row>
    <row r="18" spans="1:34" x14ac:dyDescent="0.25">
      <c r="A18" s="12" t="s">
        <v>82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5">
      <c r="A19" s="12"/>
      <c r="B19" s="16">
        <v>0</v>
      </c>
      <c r="C19" s="16">
        <v>0</v>
      </c>
      <c r="D19" s="16">
        <v>1</v>
      </c>
    </row>
    <row r="20" spans="1:34" x14ac:dyDescent="0.25">
      <c r="A20" s="12" t="s">
        <v>114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A21" s="12"/>
      <c r="B21" s="16">
        <v>0</v>
      </c>
      <c r="C21" s="16">
        <v>0</v>
      </c>
      <c r="D21" s="16">
        <v>1</v>
      </c>
    </row>
    <row r="22" spans="1:34" x14ac:dyDescent="0.25">
      <c r="A22" t="s">
        <v>4</v>
      </c>
      <c r="B22" s="15">
        <v>2018</v>
      </c>
      <c r="C22" s="15">
        <v>2019</v>
      </c>
      <c r="D22" s="15">
        <v>2025</v>
      </c>
      <c r="E22" s="15">
        <v>2050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5">
      <c r="B23" s="16">
        <v>0</v>
      </c>
      <c r="C23" s="16">
        <f>0.4116/0.6</f>
        <v>0.68600000000000005</v>
      </c>
      <c r="D23" s="16">
        <v>1</v>
      </c>
      <c r="E23" s="16">
        <v>1</v>
      </c>
    </row>
    <row r="24" spans="1:34" x14ac:dyDescent="0.25">
      <c r="A24" t="s">
        <v>70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B25" s="16">
        <v>0</v>
      </c>
      <c r="C25" s="16">
        <v>0</v>
      </c>
      <c r="D25" s="16">
        <v>1</v>
      </c>
      <c r="E25" s="16">
        <v>1</v>
      </c>
    </row>
    <row r="26" spans="1:34" x14ac:dyDescent="0.25">
      <c r="A26" t="s">
        <v>6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B27" s="16">
        <v>0</v>
      </c>
      <c r="C27" s="16">
        <v>0</v>
      </c>
      <c r="D27" s="16">
        <v>1</v>
      </c>
      <c r="E27" s="16">
        <v>1</v>
      </c>
    </row>
    <row r="28" spans="1:34" x14ac:dyDescent="0.25">
      <c r="A28" t="s">
        <v>7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B29" s="16">
        <v>0</v>
      </c>
      <c r="C29" s="16">
        <v>0</v>
      </c>
      <c r="D29" s="16">
        <v>1</v>
      </c>
      <c r="E29" s="16">
        <v>1</v>
      </c>
    </row>
    <row r="30" spans="1:34" x14ac:dyDescent="0.25">
      <c r="A30" s="13" t="s">
        <v>83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3"/>
      <c r="B31" s="16">
        <v>1</v>
      </c>
      <c r="C31" s="16">
        <v>1</v>
      </c>
    </row>
    <row r="32" spans="1:34" x14ac:dyDescent="0.25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B33" s="16">
        <v>0</v>
      </c>
      <c r="C33" s="16">
        <v>0</v>
      </c>
      <c r="D33" s="16">
        <v>1</v>
      </c>
      <c r="E33" s="16">
        <v>1</v>
      </c>
    </row>
    <row r="34" spans="1:34" x14ac:dyDescent="0.25">
      <c r="A34" t="s">
        <v>8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35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92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61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65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66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116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72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67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113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9</v>
      </c>
      <c r="B54" s="15">
        <v>2018</v>
      </c>
      <c r="C54" s="15">
        <v>2019</v>
      </c>
      <c r="D54" s="15">
        <v>2020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  <c r="E55" s="16">
        <v>1</v>
      </c>
    </row>
    <row r="56" spans="1:34" s="16" customFormat="1" x14ac:dyDescent="0.25">
      <c r="A56" s="12" t="s">
        <v>10</v>
      </c>
      <c r="B56" s="15">
        <v>2018</v>
      </c>
      <c r="C56" s="15">
        <v>2019</v>
      </c>
      <c r="D56" s="15">
        <v>2050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 s="12"/>
      <c r="B57" s="16">
        <v>0</v>
      </c>
      <c r="C57" s="16">
        <v>0</v>
      </c>
      <c r="D57" s="16">
        <v>1</v>
      </c>
    </row>
    <row r="58" spans="1:34" s="16" customFormat="1" x14ac:dyDescent="0.25">
      <c r="A58" s="12" t="s">
        <v>91</v>
      </c>
      <c r="B58" s="15">
        <v>2018</v>
      </c>
      <c r="C58" s="15">
        <v>2019</v>
      </c>
      <c r="D58" s="15">
        <v>2020</v>
      </c>
      <c r="E58" s="15">
        <v>2050</v>
      </c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  <c r="E59" s="16">
        <v>1</v>
      </c>
    </row>
    <row r="60" spans="1:34" s="16" customFormat="1" x14ac:dyDescent="0.25">
      <c r="A60" s="12" t="s">
        <v>11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163</v>
      </c>
      <c r="B62" s="15">
        <v>2018</v>
      </c>
      <c r="C62" s="15">
        <v>2019</v>
      </c>
      <c r="D62" s="15">
        <v>2050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</row>
    <row r="64" spans="1:34" s="16" customFormat="1" x14ac:dyDescent="0.25">
      <c r="A64" s="12" t="s">
        <v>12</v>
      </c>
      <c r="B64" s="15">
        <v>2018</v>
      </c>
      <c r="C64" s="15">
        <v>2019</v>
      </c>
      <c r="D64" s="15">
        <v>2050</v>
      </c>
      <c r="E64" s="15"/>
      <c r="F64" s="1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/>
      <c r="B65" s="16">
        <v>0</v>
      </c>
      <c r="C65" s="16">
        <v>0</v>
      </c>
      <c r="D65" s="16">
        <v>1</v>
      </c>
    </row>
    <row r="66" spans="1:34" s="16" customFormat="1" x14ac:dyDescent="0.25">
      <c r="A66" t="s">
        <v>63</v>
      </c>
      <c r="B66" s="15">
        <v>2018</v>
      </c>
      <c r="C66" s="15">
        <v>2019</v>
      </c>
      <c r="D66" s="15">
        <v>2020</v>
      </c>
      <c r="E66" s="15">
        <v>2050</v>
      </c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  <c r="E67" s="16">
        <v>1</v>
      </c>
    </row>
    <row r="68" spans="1:34" s="16" customFormat="1" x14ac:dyDescent="0.25">
      <c r="A68" t="s">
        <v>64</v>
      </c>
      <c r="B68" s="15">
        <v>2018</v>
      </c>
      <c r="C68" s="15">
        <v>2019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 s="12"/>
      <c r="B69" s="16">
        <v>0</v>
      </c>
      <c r="C69" s="16">
        <v>0</v>
      </c>
      <c r="D69" s="16">
        <v>1</v>
      </c>
    </row>
    <row r="70" spans="1:34" s="16" customFormat="1" x14ac:dyDescent="0.25">
      <c r="A70" s="12" t="s">
        <v>84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14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15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51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t="s">
        <v>52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53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17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18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19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s="12" t="s">
        <v>20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 s="12"/>
      <c r="B93" s="16">
        <v>0</v>
      </c>
      <c r="C93" s="16">
        <v>0</v>
      </c>
      <c r="D93" s="16">
        <v>1</v>
      </c>
    </row>
    <row r="94" spans="1:34" s="16" customFormat="1" x14ac:dyDescent="0.25">
      <c r="A94" s="12" t="s">
        <v>115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 s="12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150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151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158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21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22</v>
      </c>
      <c r="B104" s="15">
        <v>2018</v>
      </c>
      <c r="C104" s="15">
        <v>2019</v>
      </c>
      <c r="D104" s="15">
        <v>2050</v>
      </c>
      <c r="E104" s="15"/>
      <c r="F104" s="1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23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 s="12"/>
      <c r="B107" s="16">
        <v>0</v>
      </c>
      <c r="C107" s="16">
        <v>0</v>
      </c>
      <c r="D107" s="16">
        <v>1</v>
      </c>
    </row>
    <row r="108" spans="1:34" x14ac:dyDescent="0.25">
      <c r="A108" s="12" t="s">
        <v>24</v>
      </c>
      <c r="B108" s="15">
        <v>2018</v>
      </c>
      <c r="C108" s="15">
        <v>2019</v>
      </c>
      <c r="D108" s="15">
        <v>2020</v>
      </c>
      <c r="E108" s="15">
        <v>2050</v>
      </c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x14ac:dyDescent="0.25">
      <c r="A109" s="12"/>
      <c r="B109" s="16">
        <v>0</v>
      </c>
      <c r="C109" s="16">
        <v>0</v>
      </c>
      <c r="D109" s="16">
        <v>1</v>
      </c>
      <c r="E109" s="16">
        <v>1</v>
      </c>
    </row>
    <row r="110" spans="1:34" x14ac:dyDescent="0.25">
      <c r="A110" s="12" t="s">
        <v>160</v>
      </c>
      <c r="B110" s="15">
        <v>2018</v>
      </c>
      <c r="C110" s="15">
        <v>2050</v>
      </c>
      <c r="D110" s="15"/>
      <c r="E110" s="15"/>
      <c r="F110" s="1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x14ac:dyDescent="0.25">
      <c r="B111" s="20">
        <v>1</v>
      </c>
      <c r="C111" s="16">
        <v>1</v>
      </c>
    </row>
    <row r="112" spans="1:34" x14ac:dyDescent="0.25">
      <c r="A112" t="s">
        <v>152</v>
      </c>
      <c r="B112" s="15">
        <v>2018</v>
      </c>
      <c r="C112" s="15">
        <v>2050</v>
      </c>
      <c r="D112" s="15"/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B113" s="20">
        <v>1</v>
      </c>
      <c r="C113" s="16">
        <v>1</v>
      </c>
    </row>
    <row r="114" spans="1:34" x14ac:dyDescent="0.25">
      <c r="A114" t="s">
        <v>153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162</v>
      </c>
      <c r="B116" s="15">
        <v>2018</v>
      </c>
      <c r="C116" s="15">
        <v>2019</v>
      </c>
      <c r="D116" s="15">
        <v>2050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16">
        <v>0</v>
      </c>
      <c r="C117" s="16">
        <v>0</v>
      </c>
      <c r="D117" s="16">
        <v>1</v>
      </c>
    </row>
    <row r="118" spans="1:34" x14ac:dyDescent="0.25">
      <c r="A118" t="s">
        <v>71</v>
      </c>
      <c r="B118" s="15">
        <v>2018</v>
      </c>
      <c r="C118" s="15">
        <v>2019</v>
      </c>
      <c r="D118" s="15">
        <v>2050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16">
        <v>0</v>
      </c>
      <c r="C119" s="16">
        <v>0</v>
      </c>
      <c r="D119" s="16">
        <v>1</v>
      </c>
    </row>
    <row r="120" spans="1:34" x14ac:dyDescent="0.25">
      <c r="A120" t="s">
        <v>161</v>
      </c>
      <c r="B120" s="15">
        <v>2018</v>
      </c>
      <c r="C120" s="15">
        <v>2019</v>
      </c>
      <c r="D120" s="15">
        <v>2050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156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60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55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54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62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78</v>
      </c>
      <c r="B132" s="15">
        <v>2018</v>
      </c>
      <c r="C132" s="15">
        <v>2019</v>
      </c>
      <c r="D132" s="15">
        <v>2020</v>
      </c>
      <c r="E132" s="15">
        <v>2050</v>
      </c>
      <c r="F132" s="1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  <c r="E133" s="16">
        <v>1</v>
      </c>
    </row>
    <row r="134" spans="1:34" x14ac:dyDescent="0.25">
      <c r="A134" t="s">
        <v>79</v>
      </c>
      <c r="B134" s="15">
        <v>2018</v>
      </c>
      <c r="C134" s="15">
        <v>2019</v>
      </c>
      <c r="D134" s="15">
        <v>2020</v>
      </c>
      <c r="E134" s="15">
        <v>2050</v>
      </c>
      <c r="F134" s="1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  <c r="E135" s="16">
        <v>1</v>
      </c>
    </row>
    <row r="136" spans="1:34" x14ac:dyDescent="0.25">
      <c r="A136" t="s">
        <v>25</v>
      </c>
      <c r="B136" s="15">
        <v>2018</v>
      </c>
      <c r="C136" s="15">
        <v>2019</v>
      </c>
      <c r="D136" s="15">
        <v>2020</v>
      </c>
      <c r="E136" s="15">
        <v>2021</v>
      </c>
      <c r="F136" s="15">
        <v>2022</v>
      </c>
      <c r="G136" s="15">
        <v>2023</v>
      </c>
      <c r="H136" s="15">
        <v>2024</v>
      </c>
      <c r="I136" s="15">
        <v>2025</v>
      </c>
      <c r="J136" s="15">
        <v>2026</v>
      </c>
      <c r="K136" s="15">
        <v>2027</v>
      </c>
      <c r="L136" s="15">
        <v>2028</v>
      </c>
      <c r="M136" s="15">
        <v>2029</v>
      </c>
      <c r="N136" s="15">
        <v>2030</v>
      </c>
      <c r="O136" s="15">
        <v>2031</v>
      </c>
      <c r="P136" s="15">
        <v>2032</v>
      </c>
      <c r="Q136" s="15">
        <v>2033</v>
      </c>
      <c r="R136" s="15">
        <v>2034</v>
      </c>
      <c r="S136" s="15">
        <v>2035</v>
      </c>
      <c r="T136" s="15">
        <v>2036</v>
      </c>
      <c r="U136" s="15">
        <v>2037</v>
      </c>
      <c r="V136" s="15">
        <v>2038</v>
      </c>
      <c r="W136" s="15">
        <v>2039</v>
      </c>
      <c r="X136" s="15">
        <v>2040</v>
      </c>
      <c r="Y136" s="15">
        <v>2041</v>
      </c>
      <c r="Z136" s="15">
        <v>2042</v>
      </c>
      <c r="AA136" s="15">
        <v>2043</v>
      </c>
      <c r="AB136" s="15">
        <v>2044</v>
      </c>
      <c r="AC136" s="15">
        <v>2045</v>
      </c>
      <c r="AD136" s="15">
        <v>2046</v>
      </c>
      <c r="AE136" s="15">
        <v>2047</v>
      </c>
      <c r="AF136" s="15">
        <v>2048</v>
      </c>
      <c r="AG136" s="15">
        <v>2049</v>
      </c>
      <c r="AH136" s="15">
        <v>2050</v>
      </c>
    </row>
    <row r="137" spans="1:34" x14ac:dyDescent="0.25">
      <c r="B137" s="16">
        <v>0</v>
      </c>
      <c r="C137" s="16">
        <v>0</v>
      </c>
      <c r="D137" s="16">
        <f>About!$B$59/(1+EXP(About!$B$60*(D136-$D136+About!$B$61)))</f>
        <v>1.7278149615569269E-2</v>
      </c>
      <c r="E137" s="16">
        <f>About!$B$59/(1+EXP(About!$B$60*(E136-$D136+About!$B$61)))</f>
        <v>2.2514259647323516E-2</v>
      </c>
      <c r="F137" s="16">
        <f>About!$B$59/(1+EXP(About!$B$60*(F136-$D136+About!$B$61)))</f>
        <v>2.9290297158867825E-2</v>
      </c>
      <c r="G137" s="16">
        <f>About!$B$59/(1+EXP(About!$B$60*(G136-$D136+About!$B$61)))</f>
        <v>3.8027081523183362E-2</v>
      </c>
      <c r="H137" s="16">
        <f>About!$B$59/(1+EXP(About!$B$60*(H136-$D136+About!$B$61)))</f>
        <v>4.923892050578918E-2</v>
      </c>
      <c r="I137" s="16">
        <f>About!$B$59/(1+EXP(About!$B$60*(I136-$D136+About!$B$61)))</f>
        <v>6.3540116261509447E-2</v>
      </c>
      <c r="J137" s="16">
        <f>About!$B$59/(1+EXP(About!$B$60*(J136-$D136+About!$B$61)))</f>
        <v>8.1641688420404521E-2</v>
      </c>
      <c r="K137" s="16">
        <f>About!$B$59/(1+EXP(About!$B$60*(K136-$D136+About!$B$61)))</f>
        <v>0.10433105552137381</v>
      </c>
      <c r="L137" s="16">
        <f>About!$B$59/(1+EXP(About!$B$60*(L136-$D136+About!$B$61)))</f>
        <v>0.13242566966347</v>
      </c>
      <c r="M137" s="16">
        <f>About!$B$59/(1+EXP(About!$B$60*(M136-$D136+About!$B$61)))</f>
        <v>0.16669171402233013</v>
      </c>
      <c r="N137" s="16">
        <f>About!$B$59/(1+EXP(About!$B$60*(N136-$D136+About!$B$61)))</f>
        <v>0.20772320514715584</v>
      </c>
      <c r="O137" s="16">
        <f>About!$B$59/(1+EXP(About!$B$60*(O136-$D136+About!$B$61)))</f>
        <v>0.2557875708122988</v>
      </c>
      <c r="P137" s="16">
        <f>About!$B$59/(1+EXP(About!$B$60*(P136-$D136+About!$B$61)))</f>
        <v>0.31066151015949567</v>
      </c>
      <c r="Q137" s="16">
        <f>About!$B$59/(1+EXP(About!$B$60*(Q136-$D136+About!$B$61)))</f>
        <v>0.37150127050427334</v>
      </c>
      <c r="R137" s="16">
        <f>About!$B$59/(1+EXP(About!$B$60*(R136-$D136+About!$B$61)))</f>
        <v>0.4368032588898566</v>
      </c>
      <c r="S137" s="16">
        <f>About!$B$59/(1+EXP(About!$B$60*(S136-$D136+About!$B$61)))</f>
        <v>0.50449999999999995</v>
      </c>
      <c r="T137" s="16">
        <f>About!$B$59/(1+EXP(About!$B$60*(T136-$D136+About!$B$61)))</f>
        <v>0.57219674111014329</v>
      </c>
      <c r="U137" s="16">
        <f>About!$B$59/(1+EXP(About!$B$60*(U136-$D136+About!$B$61)))</f>
        <v>0.6374987294957265</v>
      </c>
      <c r="V137" s="16">
        <f>About!$B$59/(1+EXP(About!$B$60*(V136-$D136+About!$B$61)))</f>
        <v>0.69833848984050417</v>
      </c>
      <c r="W137" s="16">
        <f>About!$B$59/(1+EXP(About!$B$60*(W136-$D136+About!$B$61)))</f>
        <v>0.75321242918770104</v>
      </c>
      <c r="X137" s="16">
        <f>About!$B$59/(1+EXP(About!$B$60*(X136-$D136+About!$B$61)))</f>
        <v>0.80127679485284409</v>
      </c>
      <c r="Y137" s="16">
        <f>About!$B$59/(1+EXP(About!$B$60*(Y136-$D136+About!$B$61)))</f>
        <v>0.84230828597766971</v>
      </c>
      <c r="Z137" s="16">
        <f>About!$B$59/(1+EXP(About!$B$60*(Z136-$D136+About!$B$61)))</f>
        <v>0.87657433033652998</v>
      </c>
      <c r="AA137" s="16">
        <f>About!$B$59/(1+EXP(About!$B$60*(AA136-$D136+About!$B$61)))</f>
        <v>0.904668944478626</v>
      </c>
      <c r="AB137" s="16">
        <f>About!$B$59/(1+EXP(About!$B$60*(AB136-$D136+About!$B$61)))</f>
        <v>0.92735831157959536</v>
      </c>
      <c r="AC137" s="16">
        <f>About!$B$59/(1+EXP(About!$B$60*(AC136-$D136+About!$B$61)))</f>
        <v>0.94545988373849044</v>
      </c>
      <c r="AD137" s="16">
        <f>About!$B$59/(1+EXP(About!$B$60*(AD136-$D136+About!$B$61)))</f>
        <v>0.95976107949421063</v>
      </c>
      <c r="AE137" s="16">
        <f>About!$B$59/(1+EXP(About!$B$60*(AE136-$D136+About!$B$61)))</f>
        <v>0.97097291847681666</v>
      </c>
      <c r="AF137" s="16">
        <f>About!$B$59/(1+EXP(About!$B$60*(AF136-$D136+About!$B$61)))</f>
        <v>0.97970970284113201</v>
      </c>
      <c r="AG137" s="16">
        <f>About!$B$59/(1+EXP(About!$B$60*(AG136-$D136+About!$B$61)))</f>
        <v>0.98648574035267622</v>
      </c>
      <c r="AH137" s="16">
        <f>About!$B$59/(1+EXP(About!$B$60*(AH136-$D136+About!$B$61)))</f>
        <v>0.99172185038443061</v>
      </c>
    </row>
    <row r="138" spans="1:34" x14ac:dyDescent="0.25">
      <c r="A138" t="s">
        <v>26</v>
      </c>
      <c r="B138" s="15">
        <v>2018</v>
      </c>
      <c r="C138" s="15">
        <v>2019</v>
      </c>
      <c r="D138" s="15">
        <v>2020</v>
      </c>
      <c r="E138" s="15">
        <v>2021</v>
      </c>
      <c r="F138" s="15">
        <v>2022</v>
      </c>
      <c r="G138" s="15">
        <v>2023</v>
      </c>
      <c r="H138" s="15">
        <v>2024</v>
      </c>
      <c r="I138" s="15">
        <v>2025</v>
      </c>
      <c r="J138" s="15">
        <v>2026</v>
      </c>
      <c r="K138" s="15">
        <v>2027</v>
      </c>
      <c r="L138" s="15">
        <v>2028</v>
      </c>
      <c r="M138" s="15">
        <v>2029</v>
      </c>
      <c r="N138" s="15">
        <v>2030</v>
      </c>
      <c r="O138" s="15">
        <v>2031</v>
      </c>
      <c r="P138" s="15">
        <v>2032</v>
      </c>
      <c r="Q138" s="15">
        <v>2033</v>
      </c>
      <c r="R138" s="15">
        <v>2034</v>
      </c>
      <c r="S138" s="15">
        <v>2035</v>
      </c>
      <c r="T138" s="15">
        <v>2036</v>
      </c>
      <c r="U138" s="15">
        <v>2037</v>
      </c>
      <c r="V138" s="15">
        <v>2038</v>
      </c>
      <c r="W138" s="15">
        <v>2039</v>
      </c>
      <c r="X138" s="15">
        <v>2040</v>
      </c>
      <c r="Y138" s="15">
        <v>2041</v>
      </c>
      <c r="Z138" s="15">
        <v>2042</v>
      </c>
      <c r="AA138" s="15">
        <v>2043</v>
      </c>
      <c r="AB138" s="15">
        <v>2044</v>
      </c>
      <c r="AC138" s="15">
        <v>2045</v>
      </c>
      <c r="AD138" s="15">
        <v>2046</v>
      </c>
      <c r="AE138" s="15">
        <v>2047</v>
      </c>
      <c r="AF138" s="15">
        <v>2048</v>
      </c>
      <c r="AG138" s="15">
        <v>2049</v>
      </c>
      <c r="AH138" s="15">
        <v>2050</v>
      </c>
    </row>
    <row r="139" spans="1:34" x14ac:dyDescent="0.25">
      <c r="B139" s="16">
        <v>0</v>
      </c>
      <c r="C139" s="16">
        <v>0</v>
      </c>
      <c r="D139" s="16">
        <f>About!$B$59/(1+EXP(About!$B$60*(D138-$D138+About!$B$61)))</f>
        <v>1.7278149615569269E-2</v>
      </c>
      <c r="E139" s="16">
        <f>About!$B$59/(1+EXP(About!$B$60*(E138-$D138+About!$B$61)))</f>
        <v>2.2514259647323516E-2</v>
      </c>
      <c r="F139" s="16">
        <f>About!$B$59/(1+EXP(About!$B$60*(F138-$D138+About!$B$61)))</f>
        <v>2.9290297158867825E-2</v>
      </c>
      <c r="G139" s="16">
        <f>About!$B$59/(1+EXP(About!$B$60*(G138-$D138+About!$B$61)))</f>
        <v>3.8027081523183362E-2</v>
      </c>
      <c r="H139" s="16">
        <f>About!$B$59/(1+EXP(About!$B$60*(H138-$D138+About!$B$61)))</f>
        <v>4.923892050578918E-2</v>
      </c>
      <c r="I139" s="16">
        <f>About!$B$59/(1+EXP(About!$B$60*(I138-$D138+About!$B$61)))</f>
        <v>6.3540116261509447E-2</v>
      </c>
      <c r="J139" s="16">
        <f>About!$B$59/(1+EXP(About!$B$60*(J138-$D138+About!$B$61)))</f>
        <v>8.1641688420404521E-2</v>
      </c>
      <c r="K139" s="16">
        <f>About!$B$59/(1+EXP(About!$B$60*(K138-$D138+About!$B$61)))</f>
        <v>0.10433105552137381</v>
      </c>
      <c r="L139" s="16">
        <f>About!$B$59/(1+EXP(About!$B$60*(L138-$D138+About!$B$61)))</f>
        <v>0.13242566966347</v>
      </c>
      <c r="M139" s="16">
        <f>About!$B$59/(1+EXP(About!$B$60*(M138-$D138+About!$B$61)))</f>
        <v>0.16669171402233013</v>
      </c>
      <c r="N139" s="16">
        <f>About!$B$59/(1+EXP(About!$B$60*(N138-$D138+About!$B$61)))</f>
        <v>0.20772320514715584</v>
      </c>
      <c r="O139" s="16">
        <f>About!$B$59/(1+EXP(About!$B$60*(O138-$D138+About!$B$61)))</f>
        <v>0.2557875708122988</v>
      </c>
      <c r="P139" s="16">
        <f>About!$B$59/(1+EXP(About!$B$60*(P138-$D138+About!$B$61)))</f>
        <v>0.31066151015949567</v>
      </c>
      <c r="Q139" s="16">
        <f>About!$B$59/(1+EXP(About!$B$60*(Q138-$D138+About!$B$61)))</f>
        <v>0.37150127050427334</v>
      </c>
      <c r="R139" s="16">
        <f>About!$B$59/(1+EXP(About!$B$60*(R138-$D138+About!$B$61)))</f>
        <v>0.4368032588898566</v>
      </c>
      <c r="S139" s="16">
        <f>About!$B$59/(1+EXP(About!$B$60*(S138-$D138+About!$B$61)))</f>
        <v>0.50449999999999995</v>
      </c>
      <c r="T139" s="16">
        <f>About!$B$59/(1+EXP(About!$B$60*(T138-$D138+About!$B$61)))</f>
        <v>0.57219674111014329</v>
      </c>
      <c r="U139" s="16">
        <f>About!$B$59/(1+EXP(About!$B$60*(U138-$D138+About!$B$61)))</f>
        <v>0.6374987294957265</v>
      </c>
      <c r="V139" s="16">
        <f>About!$B$59/(1+EXP(About!$B$60*(V138-$D138+About!$B$61)))</f>
        <v>0.69833848984050417</v>
      </c>
      <c r="W139" s="16">
        <f>About!$B$59/(1+EXP(About!$B$60*(W138-$D138+About!$B$61)))</f>
        <v>0.75321242918770104</v>
      </c>
      <c r="X139" s="16">
        <f>About!$B$59/(1+EXP(About!$B$60*(X138-$D138+About!$B$61)))</f>
        <v>0.80127679485284409</v>
      </c>
      <c r="Y139" s="16">
        <f>About!$B$59/(1+EXP(About!$B$60*(Y138-$D138+About!$B$61)))</f>
        <v>0.84230828597766971</v>
      </c>
      <c r="Z139" s="16">
        <f>About!$B$59/(1+EXP(About!$B$60*(Z138-$D138+About!$B$61)))</f>
        <v>0.87657433033652998</v>
      </c>
      <c r="AA139" s="16">
        <f>About!$B$59/(1+EXP(About!$B$60*(AA138-$D138+About!$B$61)))</f>
        <v>0.904668944478626</v>
      </c>
      <c r="AB139" s="16">
        <f>About!$B$59/(1+EXP(About!$B$60*(AB138-$D138+About!$B$61)))</f>
        <v>0.92735831157959536</v>
      </c>
      <c r="AC139" s="16">
        <f>About!$B$59/(1+EXP(About!$B$60*(AC138-$D138+About!$B$61)))</f>
        <v>0.94545988373849044</v>
      </c>
      <c r="AD139" s="16">
        <f>About!$B$59/(1+EXP(About!$B$60*(AD138-$D138+About!$B$61)))</f>
        <v>0.95976107949421063</v>
      </c>
      <c r="AE139" s="16">
        <f>About!$B$59/(1+EXP(About!$B$60*(AE138-$D138+About!$B$61)))</f>
        <v>0.97097291847681666</v>
      </c>
      <c r="AF139" s="16">
        <f>About!$B$59/(1+EXP(About!$B$60*(AF138-$D138+About!$B$61)))</f>
        <v>0.97970970284113201</v>
      </c>
      <c r="AG139" s="16">
        <f>About!$B$59/(1+EXP(About!$B$60*(AG138-$D138+About!$B$61)))</f>
        <v>0.98648574035267622</v>
      </c>
      <c r="AH139" s="16">
        <f>About!$B$59/(1+EXP(About!$B$60*(AH138-$D138+About!$B$61)))</f>
        <v>0.99172185038443061</v>
      </c>
    </row>
    <row r="140" spans="1:34" x14ac:dyDescent="0.25">
      <c r="A140" t="s">
        <v>27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25">
      <c r="A142" t="s">
        <v>28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25">
      <c r="A144" t="s">
        <v>29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25">
      <c r="A146" t="s">
        <v>30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25">
      <c r="A148" t="s">
        <v>31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25">
      <c r="A150" t="s">
        <v>32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25">
      <c r="A152" t="s">
        <v>33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25">
      <c r="A154" t="s">
        <v>0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  <col min="2" max="2" width="12" bestFit="1" customWidth="1"/>
  </cols>
  <sheetData>
    <row r="1" spans="1:34" x14ac:dyDescent="0.25">
      <c r="A1" s="1" t="s">
        <v>164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0.68600000000000005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0.73833300000000002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0.79066700000000001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0.84299999999999997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0.89533300000000005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0.94766700000000004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1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1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1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1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1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1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1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1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1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1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1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1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bldgs rebate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1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1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1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1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1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1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1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1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1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1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1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1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1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1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1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1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efficiency standards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3.2258000000000002E-2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6.4516000000000004E-2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9.6773999999999999E-2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0.12903200000000001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0.16128999999999999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0.193548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0.22580600000000001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0.25806499999999999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0.290323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0.32258100000000001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0.35483900000000002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0.38709700000000002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0.41935499999999998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0.45161299999999999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0.483871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0.51612899999999995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0.54838699999999996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0.58064499999999997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0.61290299999999998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0.64516099999999998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0.67741899999999999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0.709677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0.74193500000000001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0.77419400000000005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0.80645199999999995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0.83870999999999996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0.87096799999999996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0.90322599999999997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0.93548399999999998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0.96774199999999999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device labeling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1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1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1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1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1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contractor training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new component fuel shifting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3.2258000000000002E-2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6.4516000000000004E-2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9.6773999999999999E-2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0.12903200000000001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0.16128999999999999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0.193548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0.22580600000000001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0.25806499999999999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0.290323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0.32258100000000001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0.35483900000000002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0.38709700000000002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0.41935499999999998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0.45161299999999999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0.483871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0.51612899999999995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0.54838699999999996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0.58064499999999997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0.61290299999999998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0.64516099999999998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0.67741899999999999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0.709677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0.74193500000000001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0.77419400000000005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0.80645199999999995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0.83870999999999996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0.87096799999999996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0.90322599999999997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0.93548399999999998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0.96774199999999999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retrofitting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distributed solar subsidy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1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1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min fraction distributed solar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3.2258000000000002E-2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6.4516000000000004E-2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9.6773999999999999E-2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0.12903200000000001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0.16128999999999999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0.193548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0.22580600000000001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0.25806499999999999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0.290323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0.32258100000000001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0.35483900000000002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0.38709700000000002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0.41935499999999998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0.45161299999999999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0.483871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0.51612899999999995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0.54838699999999996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0.58064499999999997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0.61290299999999998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0.64516099999999998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0.67741899999999999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0.709677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0.74193500000000001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0.77419400000000005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0.80645199999999995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0.83870999999999996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0.87096799999999996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0.90322599999999997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0.93548399999999998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0.96774199999999999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indst avoid F gases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destruction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worker training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cement clinker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methane capture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cropland management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rice cultivation measures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livestock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early retirement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system integration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CHP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efficiency standards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fuel type shifting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reduce nonenergy product demand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shift to nonanimal products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reduce fossil fuel exports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cross fuel tax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cross carbon tax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reduce BAU subsidies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CCS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1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1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1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1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1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1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1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1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1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1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1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1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1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1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1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1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toggle whether policies affect energy prices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1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1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1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1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1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1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1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1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1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1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1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1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1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1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1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1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1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1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toggle whether carbon tax affects process emissions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1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1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1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1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1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1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1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1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1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1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1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1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carbon tax affects non CO2 emissions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fuel price deregulation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0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0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3.2258000000000002E-2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6.4516000000000004E-2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9.6773999999999999E-2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0.12903200000000001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0.16128999999999999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0.193548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0.22580600000000001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0.25806499999999999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0.290323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0.32258100000000001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0.35483900000000002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0.38709700000000002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0.41935499999999998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0.45161299999999999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0.483871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0.51612899999999995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0.54838699999999996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0.58064499999999997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0.61290299999999998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0.64516099999999998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0.67741899999999999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0.709677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0.74193500000000001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0.77419400000000005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0.80645199999999995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0.83870999999999996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0.87096799999999996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0.90322599999999997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0.93548399999999998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0.96774199999999999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heat convert heat to CHP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0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0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3.2258000000000002E-2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6.4516000000000004E-2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9.6773999999999999E-2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0.12903200000000001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0.16128999999999999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0.193548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0.22580600000000001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0.25806499999999999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0.290323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0.32258100000000001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0.35483900000000002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0.38709700000000002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0.41935499999999998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0.45161299999999999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0.483871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0.51612899999999995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0.54838699999999996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0.58064499999999997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0.61290299999999998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0.64516099999999998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0.67741899999999999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0.709677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0.74193500000000001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0.77419400000000005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0.80645199999999995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0.83870999999999996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0.87096799999999996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0.90322599999999997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0.93548399999999998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0.96774199999999999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heat fuel type shifting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hydgn shift production pathways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land forest set asides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land afforestation and reforestation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land forest management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avoid deforestation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peatland restoration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1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1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1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1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1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1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1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1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1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1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1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1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1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1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1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1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1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forest restoration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1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1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1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1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1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1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1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1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1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1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1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1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1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1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1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1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1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RnD transportation capital cost reduction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1.7278000000000002E-2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2.2513999999999999E-2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2.929E-2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3.8026999999999998E-2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4.9238999999999998E-2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6.3539999999999999E-2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8.1642000000000006E-2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0.10433099999999999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0.13242599999999999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0.16669200000000001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0.20772299999999999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0.25578800000000002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0.31066199999999999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0.37150100000000003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0.436803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0.50449999999999995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0.57219699999999996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0.63749900000000004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0.69833800000000001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0.75321199999999999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0.80127700000000002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0.84230799999999995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0.87657399999999996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0.90466899999999995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0.92735800000000002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0.94545999999999997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0.95976099999999998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0.97097299999999997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0.97970999999999997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0.98648599999999997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0.99172199999999999</v>
      </c>
    </row>
    <row r="70" spans="1:34" x14ac:dyDescent="0.25">
      <c r="A70" s="12" t="str">
        <f>'Set Schedules Here'!A138</f>
        <v>RnD electricity capital cost reduction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1.7278000000000002E-2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2.2513999999999999E-2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2.929E-2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3.8026999999999998E-2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4.9238999999999998E-2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6.3539999999999999E-2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8.1642000000000006E-2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0.10433099999999999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0.13242599999999999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0.16669200000000001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0.20772299999999999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0.25578800000000002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0.31066199999999999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0.37150100000000003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0.436803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0.50449999999999995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0.57219699999999996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0.63749900000000004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0.69833800000000001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0.75321199999999999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0.80127700000000002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0.84230799999999995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0.87657399999999996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0.90466899999999995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0.92735800000000002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0.94545999999999997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0.95976099999999998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0.97097299999999997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0.97970999999999997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0.98648599999999997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0.99172199999999999</v>
      </c>
    </row>
    <row r="71" spans="1:34" x14ac:dyDescent="0.25">
      <c r="A71" s="12" t="str">
        <f>'Set Schedules Here'!A140</f>
        <v>RnD building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25">
      <c r="A72" s="12" t="str">
        <f>'Set Schedules Here'!A142</f>
        <v>RnD industry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CCS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transportation fuel use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electricity fuel use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building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industry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CCS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34</v>
      </c>
      <c r="C1" s="18" t="s">
        <v>85</v>
      </c>
      <c r="D1" s="18" t="s">
        <v>34</v>
      </c>
      <c r="E1" s="18" t="s">
        <v>85</v>
      </c>
      <c r="F1" s="18" t="s">
        <v>34</v>
      </c>
      <c r="G1" s="18" t="s">
        <v>85</v>
      </c>
      <c r="H1" s="18" t="s">
        <v>34</v>
      </c>
      <c r="I1" s="18" t="s">
        <v>85</v>
      </c>
      <c r="J1" s="18" t="s">
        <v>34</v>
      </c>
      <c r="K1" s="18" t="s">
        <v>85</v>
      </c>
      <c r="L1" s="18" t="s">
        <v>34</v>
      </c>
      <c r="M1" s="18" t="s">
        <v>85</v>
      </c>
      <c r="N1" s="18" t="s">
        <v>34</v>
      </c>
      <c r="O1" s="18" t="s">
        <v>85</v>
      </c>
      <c r="P1" s="18" t="s">
        <v>34</v>
      </c>
      <c r="Q1" s="18" t="s">
        <v>85</v>
      </c>
      <c r="R1" s="18" t="s">
        <v>34</v>
      </c>
      <c r="S1" s="18" t="s">
        <v>85</v>
      </c>
      <c r="T1" s="18" t="s">
        <v>34</v>
      </c>
      <c r="U1" s="18" t="s">
        <v>85</v>
      </c>
      <c r="V1" s="18" t="s">
        <v>34</v>
      </c>
      <c r="W1" s="18" t="s">
        <v>85</v>
      </c>
      <c r="X1" s="18" t="s">
        <v>34</v>
      </c>
      <c r="Y1" s="18" t="s">
        <v>85</v>
      </c>
      <c r="Z1" s="18" t="s">
        <v>34</v>
      </c>
      <c r="AA1" s="18" t="s">
        <v>85</v>
      </c>
      <c r="AB1" s="18" t="s">
        <v>34</v>
      </c>
      <c r="AC1" s="18" t="s">
        <v>85</v>
      </c>
      <c r="AD1" s="18" t="s">
        <v>34</v>
      </c>
      <c r="AE1" s="18" t="s">
        <v>85</v>
      </c>
      <c r="AF1" s="18" t="s">
        <v>34</v>
      </c>
      <c r="AG1" s="18" t="s">
        <v>85</v>
      </c>
      <c r="AH1" s="18" t="s">
        <v>34</v>
      </c>
      <c r="AI1" s="18" t="s">
        <v>85</v>
      </c>
      <c r="AJ1" s="18" t="s">
        <v>34</v>
      </c>
      <c r="AK1" s="18" t="s">
        <v>85</v>
      </c>
      <c r="AL1" s="18" t="s">
        <v>34</v>
      </c>
      <c r="AM1" s="18" t="s">
        <v>85</v>
      </c>
      <c r="AN1" s="18" t="s">
        <v>34</v>
      </c>
      <c r="AO1" s="18" t="s">
        <v>85</v>
      </c>
      <c r="AP1" s="18" t="s">
        <v>34</v>
      </c>
      <c r="AQ1" s="18" t="s">
        <v>85</v>
      </c>
      <c r="AR1" s="18" t="s">
        <v>34</v>
      </c>
      <c r="AS1" s="18" t="s">
        <v>85</v>
      </c>
      <c r="AT1" s="18" t="s">
        <v>34</v>
      </c>
      <c r="AU1" s="18" t="s">
        <v>85</v>
      </c>
      <c r="AV1" s="18" t="s">
        <v>34</v>
      </c>
      <c r="AW1" s="18" t="s">
        <v>85</v>
      </c>
      <c r="AX1" s="18" t="s">
        <v>34</v>
      </c>
      <c r="AY1" s="18" t="s">
        <v>85</v>
      </c>
      <c r="AZ1" s="18" t="s">
        <v>34</v>
      </c>
      <c r="BA1" s="18" t="s">
        <v>85</v>
      </c>
      <c r="BB1" s="18" t="s">
        <v>34</v>
      </c>
      <c r="BC1" s="18" t="s">
        <v>85</v>
      </c>
      <c r="BD1" s="18" t="s">
        <v>34</v>
      </c>
      <c r="BE1" s="18" t="s">
        <v>85</v>
      </c>
      <c r="BF1" s="18" t="s">
        <v>34</v>
      </c>
      <c r="BG1" s="18" t="s">
        <v>85</v>
      </c>
      <c r="BH1" s="18" t="s">
        <v>34</v>
      </c>
      <c r="BI1" s="18" t="s">
        <v>85</v>
      </c>
      <c r="BJ1" s="18" t="s">
        <v>34</v>
      </c>
      <c r="BK1" s="18" t="s">
        <v>85</v>
      </c>
      <c r="BL1" s="18" t="s">
        <v>34</v>
      </c>
      <c r="BM1" s="18" t="s">
        <v>85</v>
      </c>
      <c r="BN1" s="18" t="s">
        <v>34</v>
      </c>
      <c r="BO1" s="21" t="s">
        <v>85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0.68600000000000005</v>
      </c>
      <c r="F12" s="12">
        <f>IF(ISBLANK('Set Schedules Here'!D22),"",ROUND('Set Schedules Here'!D22,rounding_decimal_places))</f>
        <v>2025</v>
      </c>
      <c r="G12" s="12">
        <f>IF(ISBLANK('Set Schedules Here'!D23),"",ROUND('Set Schedules Here'!D23,rounding_decimal_places))</f>
        <v>1</v>
      </c>
      <c r="H12" s="12">
        <f>IF(ISBLANK('Set Schedules Here'!E22),"",ROUND('Set Schedules Here'!E22,rounding_decimal_places))</f>
        <v>2050</v>
      </c>
      <c r="I12" s="12">
        <f>IF(ISBLANK('Set Schedules Here'!E23),"",ROUND('Set Schedules Here'!E23,rounding_decimal_places))</f>
        <v>1</v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bldgs rebate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2020</v>
      </c>
      <c r="G28" s="12">
        <f>IF(ISBLANK('Set Schedules Here'!D55),"",ROUND('Set Schedules Here'!D55,rounding_decimal_places))</f>
        <v>1</v>
      </c>
      <c r="H28" s="12">
        <f>IF(ISBLANK('Set Schedules Here'!E54),"",ROUND('Set Schedules Here'!E54,rounding_decimal_places))</f>
        <v>2050</v>
      </c>
      <c r="I28" s="12">
        <f>IF(ISBLANK('Set Schedules Here'!E55),"",ROUND('Set Schedules Here'!E55,rounding_decimal_places))</f>
        <v>1</v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efficiency standards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2050</v>
      </c>
      <c r="G29" s="12">
        <f>IF(ISBLANK('Set Schedules Here'!D57),"",ROUND('Set Schedules Here'!D57,rounding_decimal_places))</f>
        <v>1</v>
      </c>
      <c r="H29" s="12" t="str">
        <f>IF(ISBLANK('Set Schedules Here'!E56),"",ROUND('Set Schedules Here'!E56,rounding_decimal_places))</f>
        <v/>
      </c>
      <c r="I29" s="12" t="str">
        <f>IF(ISBLANK('Set Schedules Here'!E57),"",ROUND('Set Schedules Here'!E57,rounding_decimal_places))</f>
        <v/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device labeling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2020</v>
      </c>
      <c r="G30" s="12">
        <f>IF(ISBLANK('Set Schedules Here'!D59),"",ROUND('Set Schedules Here'!D59,rounding_decimal_places))</f>
        <v>1</v>
      </c>
      <c r="H30" s="12">
        <f>IF(ISBLANK('Set Schedules Here'!E58),"",ROUND('Set Schedules Here'!E58,rounding_decimal_places))</f>
        <v>2050</v>
      </c>
      <c r="I30" s="12">
        <f>IF(ISBLANK('Set Schedules Here'!E59),"",ROUND('Set Schedules Here'!E59,rounding_decimal_places))</f>
        <v>1</v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contractor training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new component fuel shifting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2050</v>
      </c>
      <c r="G32" s="12">
        <f>IF(ISBLANK('Set Schedules Here'!D63),"",ROUND('Set Schedules Here'!D63,rounding_decimal_places))</f>
        <v>1</v>
      </c>
      <c r="H32" s="12" t="str">
        <f>IF(ISBLANK('Set Schedules Here'!E62),"",ROUND('Set Schedules Here'!E62,rounding_decimal_places))</f>
        <v/>
      </c>
      <c r="I32" s="12" t="str">
        <f>IF(ISBLANK('Set Schedules Here'!E63),"",ROUND('Set Schedules Here'!E63,rounding_decimal_places))</f>
        <v/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retrofitting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distributed solar subsidy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2020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2050</v>
      </c>
      <c r="I34" s="12">
        <f>IF(ISBLANK('Set Schedules Here'!E67),"",ROUND('Set Schedules Here'!E67,rounding_decimal_places))</f>
        <v>1</v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min fraction distributed solar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2050</v>
      </c>
      <c r="G35" s="12">
        <f>IF(ISBLANK('Set Schedules Here'!D69),"",ROUND('Set Schedules Here'!D69,rounding_decimal_places))</f>
        <v>1</v>
      </c>
      <c r="H35" s="12" t="str">
        <f>IF(ISBLANK('Set Schedules Here'!E68),"",ROUND('Set Schedules Here'!E68,rounding_decimal_places))</f>
        <v/>
      </c>
      <c r="I35" s="12" t="str">
        <f>IF(ISBLANK('Set Schedules Here'!E69),"",ROUND('Set Schedules Here'!E69,rounding_decimal_places))</f>
        <v/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indst avoid F gases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destruction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worker training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cement clinker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methane capture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cropland management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rice cultivation measures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livestock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early retirement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system integration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CHP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efficiency standards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fuel type shifting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reduce nonenergy product demand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shift to nonanimal products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fossil fuel exports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cross fuel tax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cross carbon tax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reduce BAU subsidies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CCS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2020</v>
      </c>
      <c r="G55" s="12">
        <f>IF(ISBLANK('Set Schedules Here'!D109),"",ROUND('Set Schedules Here'!D109,rounding_decimal_places))</f>
        <v>1</v>
      </c>
      <c r="H55" s="12">
        <f>IF(ISBLANK('Set Schedules Here'!E108),"",ROUND('Set Schedules Here'!E108,rounding_decimal_places))</f>
        <v>2050</v>
      </c>
      <c r="I55" s="12">
        <f>IF(ISBLANK('Set Schedules Here'!E109),"",ROUND('Set Schedules Here'!E109,rounding_decimal_places))</f>
        <v>1</v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toggle whether policies affect energy prices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1</v>
      </c>
      <c r="D56" s="12">
        <f>IF(ISBLANK('Set Schedules Here'!C110),"",ROUND('Set Schedules Here'!C110,rounding_decimal_places))</f>
        <v>2050</v>
      </c>
      <c r="E56" s="12">
        <f>IF(ISBLANK('Set Schedules Here'!C111),"",ROUND('Set Schedules Here'!C111,rounding_decimal_places))</f>
        <v>1</v>
      </c>
      <c r="F56" s="12" t="str">
        <f>IF(ISBLANK('Set Schedules Here'!D110),"",ROUND('Set Schedules Here'!D110,rounding_decimal_places))</f>
        <v/>
      </c>
      <c r="G56" s="12" t="str">
        <f>IF(ISBLANK('Set Schedules Here'!D111),"",ROUND('Set Schedules Here'!D111,rounding_decimal_places))</f>
        <v/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toggle whether carbon tax affects process emissions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1</v>
      </c>
      <c r="D57" s="12">
        <f>IF(ISBLANK('Set Schedules Here'!C112),"",ROUND('Set Schedules Here'!C112,rounding_decimal_places))</f>
        <v>2050</v>
      </c>
      <c r="E57" s="12">
        <f>IF(ISBLANK('Set Schedules Here'!C113),"",ROUND('Set Schedules Here'!C113,rounding_decimal_places))</f>
        <v>1</v>
      </c>
      <c r="F57" s="12" t="str">
        <f>IF(ISBLANK('Set Schedules Here'!D112),"",ROUND('Set Schedules Here'!D112,rounding_decimal_places))</f>
        <v/>
      </c>
      <c r="G57" s="12" t="str">
        <f>IF(ISBLANK('Set Schedules Here'!D113),"",ROUND('Set Schedules Here'!D113,rounding_decimal_places))</f>
        <v/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carbon tax affects non CO2 emissions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fuel price deregulation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0</v>
      </c>
      <c r="D59" s="12">
        <f>IF(ISBLANK('Set Schedules Here'!C116),"",ROUND('Set Schedules Here'!C116,rounding_decimal_places))</f>
        <v>2019</v>
      </c>
      <c r="E59" s="12">
        <f>IF(ISBLANK('Set Schedules Here'!C117),"",ROUND('Set Schedules Here'!C117,rounding_decimal_places))</f>
        <v>0</v>
      </c>
      <c r="F59" s="12">
        <f>IF(ISBLANK('Set Schedules Here'!D116),"",ROUND('Set Schedules Here'!D116,rounding_decimal_places))</f>
        <v>2050</v>
      </c>
      <c r="G59" s="12">
        <f>IF(ISBLANK('Set Schedules Here'!D117),"",ROUND('Set Schedules Here'!D117,rounding_decimal_places))</f>
        <v>1</v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heat convert heat to CHP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0</v>
      </c>
      <c r="D60" s="12">
        <f>IF(ISBLANK('Set Schedules Here'!C118),"",ROUND('Set Schedules Here'!C118,rounding_decimal_places))</f>
        <v>2019</v>
      </c>
      <c r="E60" s="12">
        <f>IF(ISBLANK('Set Schedules Here'!C119),"",ROUND('Set Schedules Here'!C119,rounding_decimal_places))</f>
        <v>0</v>
      </c>
      <c r="F60" s="12">
        <f>IF(ISBLANK('Set Schedules Here'!D118),"",ROUND('Set Schedules Here'!D118,rounding_decimal_places))</f>
        <v>2050</v>
      </c>
      <c r="G60" s="12">
        <f>IF(ISBLANK('Set Schedules Here'!D119),"",ROUND('Set Schedules Here'!D119,rounding_decimal_places))</f>
        <v>1</v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heat fuel type shifting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hydgn shift production pathways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land forest set asides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land afforestation and reforestation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forest management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avoid deforestation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peatland restoration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2020</v>
      </c>
      <c r="G67" s="12">
        <f>IF(ISBLANK('Set Schedules Here'!D133),"",ROUND('Set Schedules Here'!D133,rounding_decimal_places))</f>
        <v>1</v>
      </c>
      <c r="H67" s="12">
        <f>IF(ISBLANK('Set Schedules Here'!E132),"",ROUND('Set Schedules Here'!E132,rounding_decimal_places))</f>
        <v>2050</v>
      </c>
      <c r="I67" s="12">
        <f>IF(ISBLANK('Set Schedules Here'!E133),"",ROUND('Set Schedules Here'!E133,rounding_decimal_places))</f>
        <v>1</v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forest restoration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2020</v>
      </c>
      <c r="G68" s="12">
        <f>IF(ISBLANK('Set Schedules Here'!D135),"",ROUND('Set Schedules Here'!D135,rounding_decimal_places))</f>
        <v>1</v>
      </c>
      <c r="H68" s="12">
        <f>IF(ISBLANK('Set Schedules Here'!E134),"",ROUND('Set Schedules Here'!E134,rounding_decimal_places))</f>
        <v>2050</v>
      </c>
      <c r="I68" s="12">
        <f>IF(ISBLANK('Set Schedules Here'!E135),"",ROUND('Set Schedules Here'!E135,rounding_decimal_places))</f>
        <v>1</v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RnD transportation capital cost reduction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1.7278000000000002E-2</v>
      </c>
      <c r="H69" s="12">
        <f>IF(ISBLANK('Set Schedules Here'!E136),"",ROUND('Set Schedules Here'!E136,rounding_decimal_places))</f>
        <v>2021</v>
      </c>
      <c r="I69" s="12">
        <f>IF(ISBLANK('Set Schedules Here'!E137),"",ROUND('Set Schedules Here'!E137,rounding_decimal_places))</f>
        <v>2.2513999999999999E-2</v>
      </c>
      <c r="J69" s="12">
        <f>IF(ISBLANK('Set Schedules Here'!F136),"",ROUND('Set Schedules Here'!F136,rounding_decimal_places))</f>
        <v>2022</v>
      </c>
      <c r="K69" s="12">
        <f>IF(ISBLANK('Set Schedules Here'!F137),"",ROUND('Set Schedules Here'!F137,rounding_decimal_places))</f>
        <v>2.929E-2</v>
      </c>
      <c r="L69" s="12">
        <f>IF(ISBLANK('Set Schedules Here'!G136),"",ROUND('Set Schedules Here'!G136,rounding_decimal_places))</f>
        <v>2023</v>
      </c>
      <c r="M69" s="12">
        <f>IF(ISBLANK('Set Schedules Here'!G137),"",ROUND('Set Schedules Here'!G137,rounding_decimal_places))</f>
        <v>3.8026999999999998E-2</v>
      </c>
      <c r="N69" s="12">
        <f>IF(ISBLANK('Set Schedules Here'!H136),"",ROUND('Set Schedules Here'!H136,rounding_decimal_places))</f>
        <v>2024</v>
      </c>
      <c r="O69" s="12">
        <f>IF(ISBLANK('Set Schedules Here'!H137),"",ROUND('Set Schedules Here'!H137,rounding_decimal_places))</f>
        <v>4.9238999999999998E-2</v>
      </c>
      <c r="P69" s="12">
        <f>IF(ISBLANK('Set Schedules Here'!I136),"",ROUND('Set Schedules Here'!I136,rounding_decimal_places))</f>
        <v>2025</v>
      </c>
      <c r="Q69" s="12">
        <f>IF(ISBLANK('Set Schedules Here'!I137),"",ROUND('Set Schedules Here'!I137,rounding_decimal_places))</f>
        <v>6.3539999999999999E-2</v>
      </c>
      <c r="R69" s="12">
        <f>IF(ISBLANK('Set Schedules Here'!J136),"",ROUND('Set Schedules Here'!J136,rounding_decimal_places))</f>
        <v>2026</v>
      </c>
      <c r="S69" s="12">
        <f>IF(ISBLANK('Set Schedules Here'!J137),"",ROUND('Set Schedules Here'!J137,rounding_decimal_places))</f>
        <v>8.1642000000000006E-2</v>
      </c>
      <c r="T69" s="12">
        <f>IF(ISBLANK('Set Schedules Here'!K136),"",ROUND('Set Schedules Here'!K136,rounding_decimal_places))</f>
        <v>2027</v>
      </c>
      <c r="U69" s="12">
        <f>IF(ISBLANK('Set Schedules Here'!K137),"",ROUND('Set Schedules Here'!K137,rounding_decimal_places))</f>
        <v>0.10433099999999999</v>
      </c>
      <c r="V69" s="12">
        <f>IF(ISBLANK('Set Schedules Here'!L136),"",ROUND('Set Schedules Here'!L136,rounding_decimal_places))</f>
        <v>2028</v>
      </c>
      <c r="W69" s="12">
        <f>IF(ISBLANK('Set Schedules Here'!L137),"",ROUND('Set Schedules Here'!L137,rounding_decimal_places))</f>
        <v>0.13242599999999999</v>
      </c>
      <c r="X69" s="12">
        <f>IF(ISBLANK('Set Schedules Here'!M136),"",ROUND('Set Schedules Here'!M136,rounding_decimal_places))</f>
        <v>2029</v>
      </c>
      <c r="Y69" s="12">
        <f>IF(ISBLANK('Set Schedules Here'!M137),"",ROUND('Set Schedules Here'!M137,rounding_decimal_places))</f>
        <v>0.16669200000000001</v>
      </c>
      <c r="Z69" s="12">
        <f>IF(ISBLANK('Set Schedules Here'!N136),"",ROUND('Set Schedules Here'!N136,rounding_decimal_places))</f>
        <v>2030</v>
      </c>
      <c r="AA69" s="12">
        <f>IF(ISBLANK('Set Schedules Here'!N137),"",ROUND('Set Schedules Here'!N137,rounding_decimal_places))</f>
        <v>0.20772299999999999</v>
      </c>
      <c r="AB69" s="12">
        <f>IF(ISBLANK('Set Schedules Here'!O136),"",ROUND('Set Schedules Here'!O136,rounding_decimal_places))</f>
        <v>2031</v>
      </c>
      <c r="AC69" s="12">
        <f>IF(ISBLANK('Set Schedules Here'!O137),"",ROUND('Set Schedules Here'!O137,rounding_decimal_places))</f>
        <v>0.25578800000000002</v>
      </c>
      <c r="AD69" s="12">
        <f>IF(ISBLANK('Set Schedules Here'!P136),"",ROUND('Set Schedules Here'!P136,rounding_decimal_places))</f>
        <v>2032</v>
      </c>
      <c r="AE69" s="12">
        <f>IF(ISBLANK('Set Schedules Here'!P137),"",ROUND('Set Schedules Here'!P137,rounding_decimal_places))</f>
        <v>0.31066199999999999</v>
      </c>
      <c r="AF69" s="12">
        <f>IF(ISBLANK('Set Schedules Here'!Q136),"",ROUND('Set Schedules Here'!Q136,rounding_decimal_places))</f>
        <v>2033</v>
      </c>
      <c r="AG69" s="12">
        <f>IF(ISBLANK('Set Schedules Here'!Q137),"",ROUND('Set Schedules Here'!Q137,rounding_decimal_places))</f>
        <v>0.37150100000000003</v>
      </c>
      <c r="AH69" s="12">
        <f>IF(ISBLANK('Set Schedules Here'!R136),"",ROUND('Set Schedules Here'!R136,rounding_decimal_places))</f>
        <v>2034</v>
      </c>
      <c r="AI69" s="12">
        <f>IF(ISBLANK('Set Schedules Here'!R137),"",ROUND('Set Schedules Here'!R137,rounding_decimal_places))</f>
        <v>0.436803</v>
      </c>
      <c r="AJ69" s="12">
        <f>IF(ISBLANK('Set Schedules Here'!S136),"",ROUND('Set Schedules Here'!S136,rounding_decimal_places))</f>
        <v>2035</v>
      </c>
      <c r="AK69" s="12">
        <f>IF(ISBLANK('Set Schedules Here'!S137),"",ROUND('Set Schedules Here'!S137,rounding_decimal_places))</f>
        <v>0.50449999999999995</v>
      </c>
      <c r="AL69" s="12">
        <f>IF(ISBLANK('Set Schedules Here'!T136),"",ROUND('Set Schedules Here'!T136,rounding_decimal_places))</f>
        <v>2036</v>
      </c>
      <c r="AM69" s="12">
        <f>IF(ISBLANK('Set Schedules Here'!T137),"",ROUND('Set Schedules Here'!T137,rounding_decimal_places))</f>
        <v>0.57219699999999996</v>
      </c>
      <c r="AN69" s="12">
        <f>IF(ISBLANK('Set Schedules Here'!U136),"",ROUND('Set Schedules Here'!U136,rounding_decimal_places))</f>
        <v>2037</v>
      </c>
      <c r="AO69" s="12">
        <f>IF(ISBLANK('Set Schedules Here'!U137),"",ROUND('Set Schedules Here'!U137,rounding_decimal_places))</f>
        <v>0.63749900000000004</v>
      </c>
      <c r="AP69" s="12">
        <f>IF(ISBLANK('Set Schedules Here'!V136),"",ROUND('Set Schedules Here'!V136,rounding_decimal_places))</f>
        <v>2038</v>
      </c>
      <c r="AQ69" s="12">
        <f>IF(ISBLANK('Set Schedules Here'!V137),"",ROUND('Set Schedules Here'!V137,rounding_decimal_places))</f>
        <v>0.69833800000000001</v>
      </c>
      <c r="AR69" s="12">
        <f>IF(ISBLANK('Set Schedules Here'!W136),"",ROUND('Set Schedules Here'!W136,rounding_decimal_places))</f>
        <v>2039</v>
      </c>
      <c r="AS69" s="12">
        <f>IF(ISBLANK('Set Schedules Here'!W137),"",ROUND('Set Schedules Here'!W137,rounding_decimal_places))</f>
        <v>0.75321199999999999</v>
      </c>
      <c r="AT69" s="12">
        <f>IF(ISBLANK('Set Schedules Here'!X136),"",ROUND('Set Schedules Here'!X136,rounding_decimal_places))</f>
        <v>2040</v>
      </c>
      <c r="AU69" s="12">
        <f>IF(ISBLANK('Set Schedules Here'!X137),"",ROUND('Set Schedules Here'!X137,rounding_decimal_places))</f>
        <v>0.80127700000000002</v>
      </c>
      <c r="AV69" s="12">
        <f>IF(ISBLANK('Set Schedules Here'!Y136),"",ROUND('Set Schedules Here'!Y136,rounding_decimal_places))</f>
        <v>2041</v>
      </c>
      <c r="AW69" s="12">
        <f>IF(ISBLANK('Set Schedules Here'!Y137),"",ROUND('Set Schedules Here'!Y137,rounding_decimal_places))</f>
        <v>0.84230799999999995</v>
      </c>
      <c r="AX69" s="12">
        <f>IF(ISBLANK('Set Schedules Here'!Z136),"",ROUND('Set Schedules Here'!Z136,rounding_decimal_places))</f>
        <v>2042</v>
      </c>
      <c r="AY69" s="12">
        <f>IF(ISBLANK('Set Schedules Here'!Z137),"",ROUND('Set Schedules Here'!Z137,rounding_decimal_places))</f>
        <v>0.87657399999999996</v>
      </c>
      <c r="AZ69" s="12">
        <f>IF(ISBLANK('Set Schedules Here'!AA136),"",ROUND('Set Schedules Here'!AA136,rounding_decimal_places))</f>
        <v>2043</v>
      </c>
      <c r="BA69" s="12">
        <f>IF(ISBLANK('Set Schedules Here'!AA137),"",ROUND('Set Schedules Here'!AA137,rounding_decimal_places))</f>
        <v>0.90466899999999995</v>
      </c>
      <c r="BB69" s="12">
        <f>IF(ISBLANK('Set Schedules Here'!AB136),"",ROUND('Set Schedules Here'!AB136,rounding_decimal_places))</f>
        <v>2044</v>
      </c>
      <c r="BC69" s="12">
        <f>IF(ISBLANK('Set Schedules Here'!AB137),"",ROUND('Set Schedules Here'!AB137,rounding_decimal_places))</f>
        <v>0.92735800000000002</v>
      </c>
      <c r="BD69" s="12">
        <f>IF(ISBLANK('Set Schedules Here'!AC136),"",ROUND('Set Schedules Here'!AC136,rounding_decimal_places))</f>
        <v>2045</v>
      </c>
      <c r="BE69" s="12">
        <f>IF(ISBLANK('Set Schedules Here'!AC137),"",ROUND('Set Schedules Here'!AC137,rounding_decimal_places))</f>
        <v>0.94545999999999997</v>
      </c>
      <c r="BF69" s="12">
        <f>IF(ISBLANK('Set Schedules Here'!AD136),"",ROUND('Set Schedules Here'!AD136,rounding_decimal_places))</f>
        <v>2046</v>
      </c>
      <c r="BG69" s="12">
        <f>IF(ISBLANK('Set Schedules Here'!AD137),"",ROUND('Set Schedules Here'!AD137,rounding_decimal_places))</f>
        <v>0.95976099999999998</v>
      </c>
      <c r="BH69" s="12">
        <f>IF(ISBLANK('Set Schedules Here'!AE136),"",ROUND('Set Schedules Here'!AE136,rounding_decimal_places))</f>
        <v>2047</v>
      </c>
      <c r="BI69" s="12">
        <f>IF(ISBLANK('Set Schedules Here'!AE137),"",ROUND('Set Schedules Here'!AE137,rounding_decimal_places))</f>
        <v>0.97097299999999997</v>
      </c>
      <c r="BJ69" s="12">
        <f>IF(ISBLANK('Set Schedules Here'!AF136),"",ROUND('Set Schedules Here'!AF136,rounding_decimal_places))</f>
        <v>2048</v>
      </c>
      <c r="BK69" s="12">
        <f>IF(ISBLANK('Set Schedules Here'!AF137),"",ROUND('Set Schedules Here'!AF137,rounding_decimal_places))</f>
        <v>0.97970999999999997</v>
      </c>
      <c r="BL69" s="12">
        <f>IF(ISBLANK('Set Schedules Here'!AG136),"",ROUND('Set Schedules Here'!AG136,rounding_decimal_places))</f>
        <v>2049</v>
      </c>
      <c r="BM69" s="12">
        <f>IF(ISBLANK('Set Schedules Here'!AG137),"",ROUND('Set Schedules Here'!AG137,rounding_decimal_places))</f>
        <v>0.98648599999999997</v>
      </c>
      <c r="BN69" s="12">
        <f>IF(ISBLANK('Set Schedules Here'!AH136),"",ROUND('Set Schedules Here'!AH136,rounding_decimal_places))</f>
        <v>2050</v>
      </c>
      <c r="BO69" s="22">
        <f>IF(ISBLANK('Set Schedules Here'!AH137),"",ROUND('Set Schedules Here'!AH137,rounding_decimal_places))</f>
        <v>0.99172199999999999</v>
      </c>
    </row>
    <row r="70" spans="1:67" x14ac:dyDescent="0.25">
      <c r="A70" s="12" t="str">
        <f>'Set Schedules Here'!A138</f>
        <v>RnD electricity capital cost reduction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1.7278000000000002E-2</v>
      </c>
      <c r="H70" s="12">
        <f>IF(ISBLANK('Set Schedules Here'!E138),"",ROUND('Set Schedules Here'!E138,rounding_decimal_places))</f>
        <v>2021</v>
      </c>
      <c r="I70" s="12">
        <f>IF(ISBLANK('Set Schedules Here'!E139),"",ROUND('Set Schedules Here'!E139,rounding_decimal_places))</f>
        <v>2.2513999999999999E-2</v>
      </c>
      <c r="J70" s="12">
        <f>IF(ISBLANK('Set Schedules Here'!F138),"",ROUND('Set Schedules Here'!F138,rounding_decimal_places))</f>
        <v>2022</v>
      </c>
      <c r="K70" s="12">
        <f>IF(ISBLANK('Set Schedules Here'!F139),"",ROUND('Set Schedules Here'!F139,rounding_decimal_places))</f>
        <v>2.929E-2</v>
      </c>
      <c r="L70" s="12">
        <f>IF(ISBLANK('Set Schedules Here'!G138),"",ROUND('Set Schedules Here'!G138,rounding_decimal_places))</f>
        <v>2023</v>
      </c>
      <c r="M70" s="12">
        <f>IF(ISBLANK('Set Schedules Here'!G139),"",ROUND('Set Schedules Here'!G139,rounding_decimal_places))</f>
        <v>3.8026999999999998E-2</v>
      </c>
      <c r="N70" s="12">
        <f>IF(ISBLANK('Set Schedules Here'!H138),"",ROUND('Set Schedules Here'!H138,rounding_decimal_places))</f>
        <v>2024</v>
      </c>
      <c r="O70" s="12">
        <f>IF(ISBLANK('Set Schedules Here'!H139),"",ROUND('Set Schedules Here'!H139,rounding_decimal_places))</f>
        <v>4.9238999999999998E-2</v>
      </c>
      <c r="P70" s="12">
        <f>IF(ISBLANK('Set Schedules Here'!I138),"",ROUND('Set Schedules Here'!I138,rounding_decimal_places))</f>
        <v>2025</v>
      </c>
      <c r="Q70" s="12">
        <f>IF(ISBLANK('Set Schedules Here'!I139),"",ROUND('Set Schedules Here'!I139,rounding_decimal_places))</f>
        <v>6.3539999999999999E-2</v>
      </c>
      <c r="R70" s="12">
        <f>IF(ISBLANK('Set Schedules Here'!J138),"",ROUND('Set Schedules Here'!J138,rounding_decimal_places))</f>
        <v>2026</v>
      </c>
      <c r="S70" s="12">
        <f>IF(ISBLANK('Set Schedules Here'!J139),"",ROUND('Set Schedules Here'!J139,rounding_decimal_places))</f>
        <v>8.1642000000000006E-2</v>
      </c>
      <c r="T70" s="12">
        <f>IF(ISBLANK('Set Schedules Here'!K138),"",ROUND('Set Schedules Here'!K138,rounding_decimal_places))</f>
        <v>2027</v>
      </c>
      <c r="U70" s="12">
        <f>IF(ISBLANK('Set Schedules Here'!K139),"",ROUND('Set Schedules Here'!K139,rounding_decimal_places))</f>
        <v>0.10433099999999999</v>
      </c>
      <c r="V70" s="12">
        <f>IF(ISBLANK('Set Schedules Here'!L138),"",ROUND('Set Schedules Here'!L138,rounding_decimal_places))</f>
        <v>2028</v>
      </c>
      <c r="W70" s="12">
        <f>IF(ISBLANK('Set Schedules Here'!L139),"",ROUND('Set Schedules Here'!L139,rounding_decimal_places))</f>
        <v>0.13242599999999999</v>
      </c>
      <c r="X70" s="12">
        <f>IF(ISBLANK('Set Schedules Here'!M138),"",ROUND('Set Schedules Here'!M138,rounding_decimal_places))</f>
        <v>2029</v>
      </c>
      <c r="Y70" s="12">
        <f>IF(ISBLANK('Set Schedules Here'!M139),"",ROUND('Set Schedules Here'!M139,rounding_decimal_places))</f>
        <v>0.16669200000000001</v>
      </c>
      <c r="Z70" s="12">
        <f>IF(ISBLANK('Set Schedules Here'!N138),"",ROUND('Set Schedules Here'!N138,rounding_decimal_places))</f>
        <v>2030</v>
      </c>
      <c r="AA70" s="12">
        <f>IF(ISBLANK('Set Schedules Here'!N139),"",ROUND('Set Schedules Here'!N139,rounding_decimal_places))</f>
        <v>0.20772299999999999</v>
      </c>
      <c r="AB70" s="12">
        <f>IF(ISBLANK('Set Schedules Here'!O138),"",ROUND('Set Schedules Here'!O138,rounding_decimal_places))</f>
        <v>2031</v>
      </c>
      <c r="AC70" s="12">
        <f>IF(ISBLANK('Set Schedules Here'!O139),"",ROUND('Set Schedules Here'!O139,rounding_decimal_places))</f>
        <v>0.25578800000000002</v>
      </c>
      <c r="AD70" s="12">
        <f>IF(ISBLANK('Set Schedules Here'!P138),"",ROUND('Set Schedules Here'!P138,rounding_decimal_places))</f>
        <v>2032</v>
      </c>
      <c r="AE70" s="12">
        <f>IF(ISBLANK('Set Schedules Here'!P139),"",ROUND('Set Schedules Here'!P139,rounding_decimal_places))</f>
        <v>0.31066199999999999</v>
      </c>
      <c r="AF70" s="12">
        <f>IF(ISBLANK('Set Schedules Here'!Q138),"",ROUND('Set Schedules Here'!Q138,rounding_decimal_places))</f>
        <v>2033</v>
      </c>
      <c r="AG70" s="12">
        <f>IF(ISBLANK('Set Schedules Here'!Q139),"",ROUND('Set Schedules Here'!Q139,rounding_decimal_places))</f>
        <v>0.37150100000000003</v>
      </c>
      <c r="AH70" s="12">
        <f>IF(ISBLANK('Set Schedules Here'!R138),"",ROUND('Set Schedules Here'!R138,rounding_decimal_places))</f>
        <v>2034</v>
      </c>
      <c r="AI70" s="12">
        <f>IF(ISBLANK('Set Schedules Here'!R139),"",ROUND('Set Schedules Here'!R139,rounding_decimal_places))</f>
        <v>0.436803</v>
      </c>
      <c r="AJ70" s="12">
        <f>IF(ISBLANK('Set Schedules Here'!S138),"",ROUND('Set Schedules Here'!S138,rounding_decimal_places))</f>
        <v>2035</v>
      </c>
      <c r="AK70" s="12">
        <f>IF(ISBLANK('Set Schedules Here'!S139),"",ROUND('Set Schedules Here'!S139,rounding_decimal_places))</f>
        <v>0.50449999999999995</v>
      </c>
      <c r="AL70" s="12">
        <f>IF(ISBLANK('Set Schedules Here'!T138),"",ROUND('Set Schedules Here'!T138,rounding_decimal_places))</f>
        <v>2036</v>
      </c>
      <c r="AM70" s="12">
        <f>IF(ISBLANK('Set Schedules Here'!T139),"",ROUND('Set Schedules Here'!T139,rounding_decimal_places))</f>
        <v>0.57219699999999996</v>
      </c>
      <c r="AN70" s="12">
        <f>IF(ISBLANK('Set Schedules Here'!U138),"",ROUND('Set Schedules Here'!U138,rounding_decimal_places))</f>
        <v>2037</v>
      </c>
      <c r="AO70" s="12">
        <f>IF(ISBLANK('Set Schedules Here'!U139),"",ROUND('Set Schedules Here'!U139,rounding_decimal_places))</f>
        <v>0.63749900000000004</v>
      </c>
      <c r="AP70" s="12">
        <f>IF(ISBLANK('Set Schedules Here'!V138),"",ROUND('Set Schedules Here'!V138,rounding_decimal_places))</f>
        <v>2038</v>
      </c>
      <c r="AQ70" s="12">
        <f>IF(ISBLANK('Set Schedules Here'!V139),"",ROUND('Set Schedules Here'!V139,rounding_decimal_places))</f>
        <v>0.69833800000000001</v>
      </c>
      <c r="AR70" s="12">
        <f>IF(ISBLANK('Set Schedules Here'!W138),"",ROUND('Set Schedules Here'!W138,rounding_decimal_places))</f>
        <v>2039</v>
      </c>
      <c r="AS70" s="12">
        <f>IF(ISBLANK('Set Schedules Here'!W139),"",ROUND('Set Schedules Here'!W139,rounding_decimal_places))</f>
        <v>0.75321199999999999</v>
      </c>
      <c r="AT70" s="12">
        <f>IF(ISBLANK('Set Schedules Here'!X138),"",ROUND('Set Schedules Here'!X138,rounding_decimal_places))</f>
        <v>2040</v>
      </c>
      <c r="AU70" s="12">
        <f>IF(ISBLANK('Set Schedules Here'!X139),"",ROUND('Set Schedules Here'!X139,rounding_decimal_places))</f>
        <v>0.80127700000000002</v>
      </c>
      <c r="AV70" s="12">
        <f>IF(ISBLANK('Set Schedules Here'!Y138),"",ROUND('Set Schedules Here'!Y138,rounding_decimal_places))</f>
        <v>2041</v>
      </c>
      <c r="AW70" s="12">
        <f>IF(ISBLANK('Set Schedules Here'!Y139),"",ROUND('Set Schedules Here'!Y139,rounding_decimal_places))</f>
        <v>0.84230799999999995</v>
      </c>
      <c r="AX70" s="12">
        <f>IF(ISBLANK('Set Schedules Here'!Z138),"",ROUND('Set Schedules Here'!Z138,rounding_decimal_places))</f>
        <v>2042</v>
      </c>
      <c r="AY70" s="12">
        <f>IF(ISBLANK('Set Schedules Here'!Z139),"",ROUND('Set Schedules Here'!Z139,rounding_decimal_places))</f>
        <v>0.87657399999999996</v>
      </c>
      <c r="AZ70" s="12">
        <f>IF(ISBLANK('Set Schedules Here'!AA138),"",ROUND('Set Schedules Here'!AA138,rounding_decimal_places))</f>
        <v>2043</v>
      </c>
      <c r="BA70" s="12">
        <f>IF(ISBLANK('Set Schedules Here'!AA139),"",ROUND('Set Schedules Here'!AA139,rounding_decimal_places))</f>
        <v>0.90466899999999995</v>
      </c>
      <c r="BB70" s="12">
        <f>IF(ISBLANK('Set Schedules Here'!AB138),"",ROUND('Set Schedules Here'!AB138,rounding_decimal_places))</f>
        <v>2044</v>
      </c>
      <c r="BC70" s="12">
        <f>IF(ISBLANK('Set Schedules Here'!AB139),"",ROUND('Set Schedules Here'!AB139,rounding_decimal_places))</f>
        <v>0.92735800000000002</v>
      </c>
      <c r="BD70" s="12">
        <f>IF(ISBLANK('Set Schedules Here'!AC138),"",ROUND('Set Schedules Here'!AC138,rounding_decimal_places))</f>
        <v>2045</v>
      </c>
      <c r="BE70" s="12">
        <f>IF(ISBLANK('Set Schedules Here'!AC139),"",ROUND('Set Schedules Here'!AC139,rounding_decimal_places))</f>
        <v>0.94545999999999997</v>
      </c>
      <c r="BF70" s="12">
        <f>IF(ISBLANK('Set Schedules Here'!AD138),"",ROUND('Set Schedules Here'!AD138,rounding_decimal_places))</f>
        <v>2046</v>
      </c>
      <c r="BG70" s="12">
        <f>IF(ISBLANK('Set Schedules Here'!AD139),"",ROUND('Set Schedules Here'!AD139,rounding_decimal_places))</f>
        <v>0.95976099999999998</v>
      </c>
      <c r="BH70" s="12">
        <f>IF(ISBLANK('Set Schedules Here'!AE138),"",ROUND('Set Schedules Here'!AE138,rounding_decimal_places))</f>
        <v>2047</v>
      </c>
      <c r="BI70" s="12">
        <f>IF(ISBLANK('Set Schedules Here'!AE139),"",ROUND('Set Schedules Here'!AE139,rounding_decimal_places))</f>
        <v>0.97097299999999997</v>
      </c>
      <c r="BJ70" s="12">
        <f>IF(ISBLANK('Set Schedules Here'!AF138),"",ROUND('Set Schedules Here'!AF138,rounding_decimal_places))</f>
        <v>2048</v>
      </c>
      <c r="BK70" s="12">
        <f>IF(ISBLANK('Set Schedules Here'!AF139),"",ROUND('Set Schedules Here'!AF139,rounding_decimal_places))</f>
        <v>0.97970999999999997</v>
      </c>
      <c r="BL70" s="12">
        <f>IF(ISBLANK('Set Schedules Here'!AG138),"",ROUND('Set Schedules Here'!AG138,rounding_decimal_places))</f>
        <v>2049</v>
      </c>
      <c r="BM70" s="12">
        <f>IF(ISBLANK('Set Schedules Here'!AG139),"",ROUND('Set Schedules Here'!AG139,rounding_decimal_places))</f>
        <v>0.98648599999999997</v>
      </c>
      <c r="BN70" s="12">
        <f>IF(ISBLANK('Set Schedules Here'!AH138),"",ROUND('Set Schedules Here'!AH138,rounding_decimal_places))</f>
        <v>2050</v>
      </c>
      <c r="BO70" s="22">
        <f>IF(ISBLANK('Set Schedules Here'!AH139),"",ROUND('Set Schedules Here'!AH139,rounding_decimal_places))</f>
        <v>0.99172199999999999</v>
      </c>
    </row>
    <row r="71" spans="1:67" x14ac:dyDescent="0.25">
      <c r="A71" s="12" t="str">
        <f>'Set Schedules Here'!A140</f>
        <v>RnD building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industry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CCS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transportation fuel use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electricity fuel use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building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industry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CCS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D44B76E-74A4-4052-8878-4DE4F1A5B96E}"/>
</file>

<file path=customXml/itemProps2.xml><?xml version="1.0" encoding="utf-8"?>
<ds:datastoreItem xmlns:ds="http://schemas.openxmlformats.org/officeDocument/2006/customXml" ds:itemID="{BAAFADC2-060F-4927-8893-B3EC45963428}"/>
</file>

<file path=customXml/itemProps3.xml><?xml version="1.0" encoding="utf-8"?>
<ds:datastoreItem xmlns:ds="http://schemas.openxmlformats.org/officeDocument/2006/customXml" ds:itemID="{1EB27417-A05D-4E36-979D-1A321D8622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FoPITY-3</vt:lpstr>
      <vt:lpstr>FoPITY-3-WebApp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2019-09-20T21:01:27Z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