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hongkong\InputData\land\BLAPE\"/>
    </mc:Choice>
  </mc:AlternateContent>
  <bookViews>
    <workbookView xWindow="-120" yWindow="-120" windowWidth="20730" windowHeight="11160"/>
  </bookViews>
  <sheets>
    <sheet name="About" sheetId="1" r:id="rId1"/>
    <sheet name="LU GHG" sheetId="4" r:id="rId2"/>
    <sheet name="Data" sheetId="2" r:id="rId3"/>
    <sheet name="BLAP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M35" i="4" l="1"/>
  <c r="M36" i="4" s="1"/>
  <c r="B2" i="3" l="1"/>
  <c r="C2" i="3"/>
  <c r="E2" i="3"/>
  <c r="I2" i="3"/>
  <c r="M2" i="3"/>
  <c r="Q2" i="3"/>
  <c r="U2" i="3"/>
  <c r="Y2" i="3"/>
  <c r="AC2" i="3"/>
  <c r="AG2" i="3"/>
  <c r="D2" i="3"/>
  <c r="J2" i="3"/>
  <c r="N2" i="3"/>
  <c r="R2" i="3"/>
  <c r="V2" i="3"/>
  <c r="Z2" i="3"/>
  <c r="AD2" i="3"/>
  <c r="AH2" i="3"/>
  <c r="G2" i="3"/>
  <c r="K2" i="3"/>
  <c r="O2" i="3"/>
  <c r="S2" i="3"/>
  <c r="W2" i="3"/>
  <c r="AA2" i="3"/>
  <c r="AE2" i="3"/>
  <c r="AI2" i="3"/>
  <c r="L2" i="3"/>
  <c r="P2" i="3"/>
  <c r="T2" i="3"/>
  <c r="X2" i="3"/>
  <c r="AB2" i="3"/>
  <c r="AF2" i="3"/>
  <c r="AJ2" i="3"/>
  <c r="F2" i="3"/>
  <c r="D3" i="2"/>
  <c r="E3" i="2"/>
  <c r="F3" i="2"/>
  <c r="G3" i="2"/>
  <c r="H3" i="2"/>
  <c r="I3" i="2"/>
  <c r="J3" i="2"/>
  <c r="C2" i="2"/>
  <c r="C3" i="2" s="1"/>
  <c r="E7" i="2"/>
  <c r="F7" i="2"/>
  <c r="G7" i="2"/>
  <c r="H7" i="2"/>
  <c r="I7" i="2"/>
  <c r="J7" i="2"/>
  <c r="D7" i="2"/>
  <c r="C7" i="2"/>
  <c r="X2" i="2"/>
  <c r="X3" i="2" s="1"/>
  <c r="Y2" i="2"/>
  <c r="Y3" i="2" s="1"/>
  <c r="Z2" i="2"/>
  <c r="Z3" i="2" s="1"/>
  <c r="AA2" i="2"/>
  <c r="AA3" i="2" s="1"/>
  <c r="AB2" i="2"/>
  <c r="AB3" i="2" s="1"/>
  <c r="AC2" i="2"/>
  <c r="AC3" i="2" s="1"/>
  <c r="AD2" i="2"/>
  <c r="AD3" i="2" s="1"/>
  <c r="AE2" i="2"/>
  <c r="AE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L2" i="2"/>
  <c r="AL3" i="2" s="1"/>
  <c r="AM2" i="2"/>
  <c r="AM3" i="2" s="1"/>
  <c r="AN2" i="2"/>
  <c r="AN3" i="2" s="1"/>
  <c r="AO2" i="2"/>
  <c r="AO3" i="2" s="1"/>
  <c r="AP2" i="2"/>
  <c r="AP3" i="2" s="1"/>
  <c r="AQ2" i="2"/>
  <c r="AQ3" i="2" s="1"/>
  <c r="T2" i="2"/>
  <c r="T3" i="2" s="1"/>
  <c r="U2" i="2"/>
  <c r="U3" i="2" s="1"/>
  <c r="V2" i="2"/>
  <c r="V3" i="2" s="1"/>
  <c r="W2" i="2"/>
  <c r="W3" i="2" s="1"/>
  <c r="P2" i="2"/>
  <c r="P3" i="2" s="1"/>
  <c r="Q2" i="2"/>
  <c r="Q3" i="2" s="1"/>
  <c r="R2" i="2"/>
  <c r="R3" i="2" s="1"/>
  <c r="S2" i="2"/>
  <c r="S3" i="2" s="1"/>
  <c r="L2" i="2"/>
  <c r="L3" i="2" s="1"/>
  <c r="M2" i="2"/>
  <c r="M3" i="2" s="1"/>
  <c r="N2" i="2"/>
  <c r="N3" i="2" s="1"/>
  <c r="O2" i="2"/>
  <c r="O3" i="2" s="1"/>
  <c r="K2" i="2"/>
  <c r="K3" i="2" s="1"/>
</calcChain>
</file>

<file path=xl/sharedStrings.xml><?xml version="1.0" encoding="utf-8"?>
<sst xmlns="http://schemas.openxmlformats.org/spreadsheetml/2006/main" count="54" uniqueCount="53">
  <si>
    <t>BLACE BAU LULUCF Anthropogenic CO2 Emissions</t>
  </si>
  <si>
    <t>Source:</t>
  </si>
  <si>
    <t>Climate Ready Hong Kong</t>
  </si>
  <si>
    <t>Greenhouse Gas Emissions in Hong Kong by Sector</t>
  </si>
  <si>
    <t>https://www.climateready.gov.hk/files/pdf/HKGHG_Sectors_2016.pdf</t>
  </si>
  <si>
    <t>Notes</t>
  </si>
  <si>
    <t>按排放源劃分的香港溫室氣體排放量</t>
  </si>
  <si>
    <t>溫室氣體排放量 (千公噸二氧化碳當量)</t>
  </si>
  <si>
    <t>Greenhouse gas emissions (in kilotonnes CO2-e)</t>
  </si>
  <si>
    <t>廢棄物</t>
  </si>
  <si>
    <t>農業、林業及</t>
  </si>
  <si>
    <t>Waste</t>
  </si>
  <si>
    <t>工業過程及產</t>
  </si>
  <si>
    <t>其他土地利</t>
  </si>
  <si>
    <t>品使用</t>
  </si>
  <si>
    <t>用</t>
  </si>
  <si>
    <t>能源</t>
  </si>
  <si>
    <t>其它燃料耗用</t>
  </si>
  <si>
    <t>Industrial</t>
  </si>
  <si>
    <t>Agriculture,</t>
  </si>
  <si>
    <t>發電#</t>
  </si>
  <si>
    <t>Energy</t>
  </si>
  <si>
    <t>@</t>
  </si>
  <si>
    <t>Processes</t>
  </si>
  <si>
    <t>Forestry</t>
  </si>
  <si>
    <t>年份</t>
  </si>
  <si>
    <t>Electricity</t>
  </si>
  <si>
    <t>運輸</t>
  </si>
  <si>
    <t>Other End</t>
  </si>
  <si>
    <t>and Product</t>
  </si>
  <si>
    <t>and Other</t>
  </si>
  <si>
    <t>總數</t>
  </si>
  <si>
    <t>Year</t>
  </si>
  <si>
    <t>Generation#</t>
  </si>
  <si>
    <t>Transport</t>
  </si>
  <si>
    <t>Use of Fuel@</t>
  </si>
  <si>
    <t>Use</t>
  </si>
  <si>
    <t>Land Use</t>
  </si>
  <si>
    <t>TOTAL+</t>
  </si>
  <si>
    <t>2016*</t>
  </si>
  <si>
    <t>Emissions (Tg CO2e)</t>
  </si>
  <si>
    <t xml:space="preserve">Agriculture, and Product Forestry Use and Other Land Use </t>
  </si>
  <si>
    <t>g</t>
  </si>
  <si>
    <t>1Tg=1 million metric tons</t>
  </si>
  <si>
    <t>http://www.odlt.org/dcd/ballast/tg_co2_eq.html</t>
  </si>
  <si>
    <t>kilotonnes CO2-e</t>
  </si>
  <si>
    <t>We assume that all of the sequestered CO2e in the Land Use and Forestry sector is in the form of</t>
  </si>
  <si>
    <t>CO2, not other GHGs.</t>
  </si>
  <si>
    <t>CO2 Emissions (g)</t>
  </si>
  <si>
    <t>the average was more or less constant for the last 10 years, so we assume it is going to stay constant until 2050.</t>
  </si>
  <si>
    <t>This data sheet linearly extrapolates emissions until 2050 but is not used for the input data.</t>
  </si>
  <si>
    <t>average: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</si>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</sst>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Border="1"/>
    <xf numFmtId="0" fontId="0" fillId="0" borderId="0" xfId="0" applyFill="1"/>
    <xf numFmtId="1" fontId="0" fillId="0" borderId="0" xfId="0" applyNumberFormat="1" applyFill="1"/>
    <xf numFmtId="0" fontId="0" fillId="0" borderId="0" xfId="0" applyFon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0" fontId="0" fillId="2" borderId="0" xfId="0" applyNumberFormat="1" applyFill="1"/>
    <xf numFmtId="1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AFOLU</a:t>
            </a:r>
            <a:r>
              <a:rPr lang="en-US" baseline="0"/>
              <a:t> Emissions 2008-2016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 GHG'!$A$29:$A$37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2016*</c:v>
                </c:pt>
              </c:strCache>
            </c:strRef>
          </c:cat>
          <c:val>
            <c:numRef>
              <c:f>'LU GHG'!$G$29:$G$37</c:f>
              <c:numCache>
                <c:formatCode>General</c:formatCode>
                <c:ptCount val="9"/>
                <c:pt idx="0">
                  <c:v>30</c:v>
                </c:pt>
                <c:pt idx="1">
                  <c:v>25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A-4B62-81F6-1926FBF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78440"/>
        <c:axId val="672778768"/>
      </c:lineChart>
      <c:catAx>
        <c:axId val="67277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78768"/>
        <c:crosses val="autoZero"/>
        <c:auto val="1"/>
        <c:lblAlgn val="ctr"/>
        <c:lblOffset val="100"/>
        <c:noMultiLvlLbl val="0"/>
      </c:catAx>
      <c:valAx>
        <c:axId val="6727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7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18</xdr:row>
      <xdr:rowOff>52387</xdr:rowOff>
    </xdr:from>
    <xdr:to>
      <xdr:col>17</xdr:col>
      <xdr:colOff>76200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9B940-1AF0-431C-B760-1A492B2B4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mateready.gov.hk/files/pdf/HKGHG_Sectors_201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dlt.org/dcd/ballast/tg_co2_eq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1" sqref="A11"/>
    </sheetView>
  </sheetViews>
  <sheetFormatPr defaultRowHeight="14.25" x14ac:dyDescent="0.45"/>
  <cols>
    <col min="1" max="1" width="9.3984375" customWidth="1"/>
    <col min="2" max="2" width="51.597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5">
        <v>2018</v>
      </c>
    </row>
    <row r="5" spans="1:2" x14ac:dyDescent="0.45">
      <c r="B5" t="s">
        <v>3</v>
      </c>
    </row>
    <row r="6" spans="1:2" x14ac:dyDescent="0.45">
      <c r="B6" s="2" t="s">
        <v>4</v>
      </c>
    </row>
    <row r="9" spans="1:2" x14ac:dyDescent="0.45">
      <c r="A9" s="1" t="s">
        <v>5</v>
      </c>
    </row>
    <row r="10" spans="1:2" x14ac:dyDescent="0.45">
      <c r="A10" t="s">
        <v>49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5" workbookViewId="0">
      <selection activeCell="M36" sqref="M36"/>
    </sheetView>
  </sheetViews>
  <sheetFormatPr defaultRowHeight="14.25" x14ac:dyDescent="0.45"/>
  <cols>
    <col min="7" max="7" width="9.1328125" style="15"/>
    <col min="13" max="13" width="12" bestFit="1" customWidth="1"/>
  </cols>
  <sheetData>
    <row r="1" spans="1:8" x14ac:dyDescent="0.45">
      <c r="A1" t="s">
        <v>6</v>
      </c>
    </row>
    <row r="2" spans="1:8" x14ac:dyDescent="0.45">
      <c r="E2" t="s">
        <v>7</v>
      </c>
    </row>
    <row r="3" spans="1:8" x14ac:dyDescent="0.45">
      <c r="E3" t="s">
        <v>8</v>
      </c>
    </row>
    <row r="4" spans="1:8" x14ac:dyDescent="0.45">
      <c r="E4" t="s">
        <v>9</v>
      </c>
      <c r="G4" s="15" t="s">
        <v>10</v>
      </c>
    </row>
    <row r="5" spans="1:8" x14ac:dyDescent="0.45">
      <c r="E5" t="s">
        <v>11</v>
      </c>
      <c r="F5" t="s">
        <v>12</v>
      </c>
      <c r="G5" s="15" t="s">
        <v>13</v>
      </c>
    </row>
    <row r="6" spans="1:8" x14ac:dyDescent="0.45">
      <c r="F6" t="s">
        <v>14</v>
      </c>
      <c r="G6" s="15" t="s">
        <v>15</v>
      </c>
    </row>
    <row r="7" spans="1:8" x14ac:dyDescent="0.45">
      <c r="C7" t="s">
        <v>16</v>
      </c>
      <c r="D7" t="s">
        <v>17</v>
      </c>
      <c r="F7" t="s">
        <v>18</v>
      </c>
      <c r="G7" s="15" t="s">
        <v>19</v>
      </c>
    </row>
    <row r="8" spans="1:8" x14ac:dyDescent="0.45">
      <c r="B8" t="s">
        <v>20</v>
      </c>
      <c r="C8" t="s">
        <v>21</v>
      </c>
      <c r="D8" t="s">
        <v>22</v>
      </c>
      <c r="F8" t="s">
        <v>23</v>
      </c>
      <c r="G8" s="15" t="s">
        <v>24</v>
      </c>
    </row>
    <row r="9" spans="1:8" x14ac:dyDescent="0.45">
      <c r="A9" s="14" t="s">
        <v>25</v>
      </c>
      <c r="B9" t="s">
        <v>26</v>
      </c>
      <c r="C9" t="s">
        <v>27</v>
      </c>
      <c r="D9" t="s">
        <v>28</v>
      </c>
      <c r="F9" t="s">
        <v>29</v>
      </c>
      <c r="G9" s="15" t="s">
        <v>30</v>
      </c>
      <c r="H9" t="s">
        <v>31</v>
      </c>
    </row>
    <row r="10" spans="1:8" x14ac:dyDescent="0.45">
      <c r="A10" s="14" t="s">
        <v>32</v>
      </c>
      <c r="B10" t="s">
        <v>33</v>
      </c>
      <c r="C10" t="s">
        <v>34</v>
      </c>
      <c r="D10" t="s">
        <v>35</v>
      </c>
      <c r="F10" t="s">
        <v>36</v>
      </c>
      <c r="G10" s="15" t="s">
        <v>37</v>
      </c>
      <c r="H10" t="s">
        <v>38</v>
      </c>
    </row>
    <row r="11" spans="1:8" x14ac:dyDescent="0.45">
      <c r="A11">
        <v>1990</v>
      </c>
      <c r="B11" s="11">
        <v>22900</v>
      </c>
      <c r="C11" s="11">
        <v>6150</v>
      </c>
      <c r="D11" s="11">
        <v>4290</v>
      </c>
      <c r="E11" s="11">
        <v>1550</v>
      </c>
      <c r="F11">
        <v>215</v>
      </c>
      <c r="G11" s="15">
        <v>141</v>
      </c>
      <c r="H11" s="11">
        <v>35200</v>
      </c>
    </row>
    <row r="12" spans="1:8" x14ac:dyDescent="0.45">
      <c r="A12">
        <v>1991</v>
      </c>
      <c r="B12" s="11">
        <v>25600</v>
      </c>
      <c r="C12" s="11">
        <v>6710</v>
      </c>
      <c r="D12" s="11">
        <v>3970</v>
      </c>
      <c r="E12" s="11">
        <v>1600</v>
      </c>
      <c r="F12">
        <v>638</v>
      </c>
      <c r="G12" s="15">
        <v>123</v>
      </c>
      <c r="H12" s="11">
        <v>38700</v>
      </c>
    </row>
    <row r="13" spans="1:8" x14ac:dyDescent="0.45">
      <c r="A13">
        <v>1992</v>
      </c>
      <c r="B13" s="11">
        <v>29200</v>
      </c>
      <c r="C13" s="11">
        <v>7110</v>
      </c>
      <c r="D13" s="11">
        <v>4050</v>
      </c>
      <c r="E13" s="11">
        <v>1660</v>
      </c>
      <c r="F13">
        <v>651</v>
      </c>
      <c r="G13" s="15">
        <v>100</v>
      </c>
      <c r="H13" s="11">
        <v>42800</v>
      </c>
    </row>
    <row r="14" spans="1:8" x14ac:dyDescent="0.45">
      <c r="A14">
        <v>1993</v>
      </c>
      <c r="B14" s="11">
        <v>29700</v>
      </c>
      <c r="C14" s="11">
        <v>7210</v>
      </c>
      <c r="D14" s="11">
        <v>3680</v>
      </c>
      <c r="E14" s="11">
        <v>1750</v>
      </c>
      <c r="F14">
        <v>724</v>
      </c>
      <c r="G14" s="15">
        <v>87</v>
      </c>
      <c r="H14" s="11">
        <v>43100</v>
      </c>
    </row>
    <row r="15" spans="1:8" x14ac:dyDescent="0.45">
      <c r="A15">
        <v>1994</v>
      </c>
      <c r="B15" s="11">
        <v>21900</v>
      </c>
      <c r="C15" s="11">
        <v>7520</v>
      </c>
      <c r="D15" s="11">
        <v>3480</v>
      </c>
      <c r="E15" s="11">
        <v>1770</v>
      </c>
      <c r="F15">
        <v>830</v>
      </c>
      <c r="G15" s="15">
        <v>77</v>
      </c>
      <c r="H15" s="11">
        <v>35600</v>
      </c>
    </row>
    <row r="16" spans="1:8" x14ac:dyDescent="0.45">
      <c r="A16">
        <v>1995</v>
      </c>
      <c r="B16" s="11">
        <v>23000</v>
      </c>
      <c r="C16" s="11">
        <v>7430</v>
      </c>
      <c r="D16" s="11">
        <v>3220</v>
      </c>
      <c r="E16" s="11">
        <v>1940</v>
      </c>
      <c r="F16">
        <v>935</v>
      </c>
      <c r="G16" s="15">
        <v>85</v>
      </c>
      <c r="H16" s="11">
        <v>36600</v>
      </c>
    </row>
    <row r="17" spans="1:8" x14ac:dyDescent="0.45">
      <c r="A17">
        <v>1996</v>
      </c>
      <c r="B17" s="11">
        <v>21800</v>
      </c>
      <c r="C17" s="11">
        <v>7400</v>
      </c>
      <c r="D17" s="11">
        <v>3050</v>
      </c>
      <c r="E17" s="11">
        <v>1900</v>
      </c>
      <c r="F17">
        <v>952</v>
      </c>
      <c r="G17" s="15">
        <v>86</v>
      </c>
      <c r="H17" s="11">
        <v>35200</v>
      </c>
    </row>
    <row r="18" spans="1:8" x14ac:dyDescent="0.45">
      <c r="A18">
        <v>1997</v>
      </c>
      <c r="B18" s="11">
        <v>20000</v>
      </c>
      <c r="C18" s="11">
        <v>7580</v>
      </c>
      <c r="D18" s="11">
        <v>2940</v>
      </c>
      <c r="E18" s="11">
        <v>2000</v>
      </c>
      <c r="F18" s="11">
        <v>1060</v>
      </c>
      <c r="G18" s="15">
        <v>75</v>
      </c>
      <c r="H18" s="11">
        <v>33700</v>
      </c>
    </row>
    <row r="19" spans="1:8" x14ac:dyDescent="0.45">
      <c r="A19">
        <v>1998</v>
      </c>
      <c r="B19" s="11">
        <v>22100</v>
      </c>
      <c r="C19" s="11">
        <v>7680</v>
      </c>
      <c r="D19" s="11">
        <v>2680</v>
      </c>
      <c r="E19" s="11">
        <v>1550</v>
      </c>
      <c r="F19">
        <v>977</v>
      </c>
      <c r="G19" s="15">
        <v>70</v>
      </c>
      <c r="H19" s="11">
        <v>35100</v>
      </c>
    </row>
    <row r="20" spans="1:8" x14ac:dyDescent="0.45">
      <c r="A20">
        <v>1999</v>
      </c>
      <c r="B20" s="11">
        <v>20100</v>
      </c>
      <c r="C20" s="11">
        <v>7820</v>
      </c>
      <c r="D20" s="11">
        <v>2780</v>
      </c>
      <c r="E20" s="11">
        <v>1110</v>
      </c>
      <c r="F20" s="11">
        <v>1020</v>
      </c>
      <c r="G20" s="15">
        <v>84</v>
      </c>
      <c r="H20" s="11">
        <v>32900</v>
      </c>
    </row>
    <row r="21" spans="1:8" x14ac:dyDescent="0.45">
      <c r="A21">
        <v>2000</v>
      </c>
      <c r="B21" s="11">
        <v>21200</v>
      </c>
      <c r="C21" s="11">
        <v>7440</v>
      </c>
      <c r="D21" s="11">
        <v>2480</v>
      </c>
      <c r="E21" s="11">
        <v>1120</v>
      </c>
      <c r="F21">
        <v>977</v>
      </c>
      <c r="G21" s="15">
        <v>78</v>
      </c>
      <c r="H21" s="11">
        <v>33300</v>
      </c>
    </row>
    <row r="22" spans="1:8" x14ac:dyDescent="0.45">
      <c r="A22">
        <v>2001</v>
      </c>
      <c r="B22" s="11">
        <v>21600</v>
      </c>
      <c r="C22" s="11">
        <v>7240</v>
      </c>
      <c r="D22" s="11">
        <v>2350</v>
      </c>
      <c r="E22" s="11">
        <v>1260</v>
      </c>
      <c r="F22">
        <v>862</v>
      </c>
      <c r="G22" s="15">
        <v>85</v>
      </c>
      <c r="H22" s="11">
        <v>33400</v>
      </c>
    </row>
    <row r="23" spans="1:8" x14ac:dyDescent="0.45">
      <c r="A23">
        <v>2002</v>
      </c>
      <c r="B23" s="11">
        <v>23500</v>
      </c>
      <c r="C23" s="11">
        <v>7520</v>
      </c>
      <c r="D23" s="11">
        <v>1970</v>
      </c>
      <c r="E23" s="11">
        <v>1490</v>
      </c>
      <c r="F23">
        <v>503</v>
      </c>
      <c r="G23" s="15">
        <v>82</v>
      </c>
      <c r="H23" s="11">
        <v>35000</v>
      </c>
    </row>
    <row r="24" spans="1:8" x14ac:dyDescent="0.45">
      <c r="A24">
        <v>2003</v>
      </c>
      <c r="B24" s="11">
        <v>26500</v>
      </c>
      <c r="C24" s="11">
        <v>7590</v>
      </c>
      <c r="D24" s="11">
        <v>2020</v>
      </c>
      <c r="E24" s="11">
        <v>1800</v>
      </c>
      <c r="F24">
        <v>543</v>
      </c>
      <c r="G24" s="15">
        <v>74</v>
      </c>
      <c r="H24" s="11">
        <v>38600</v>
      </c>
    </row>
    <row r="25" spans="1:8" x14ac:dyDescent="0.45">
      <c r="A25">
        <v>2004</v>
      </c>
      <c r="B25" s="11">
        <v>26400</v>
      </c>
      <c r="C25" s="11">
        <v>7580</v>
      </c>
      <c r="D25" s="11">
        <v>1990</v>
      </c>
      <c r="E25" s="11">
        <v>2000</v>
      </c>
      <c r="F25">
        <v>636</v>
      </c>
      <c r="G25" s="15">
        <v>67</v>
      </c>
      <c r="H25" s="11">
        <v>38700</v>
      </c>
    </row>
    <row r="26" spans="1:8" x14ac:dyDescent="0.45">
      <c r="A26">
        <v>2005</v>
      </c>
      <c r="B26" s="11">
        <v>28600</v>
      </c>
      <c r="C26" s="11">
        <v>7450</v>
      </c>
      <c r="D26" s="11">
        <v>1980</v>
      </c>
      <c r="E26" s="11">
        <v>2230</v>
      </c>
      <c r="F26">
        <v>867</v>
      </c>
      <c r="G26" s="15">
        <v>74</v>
      </c>
      <c r="H26" s="11">
        <v>41200</v>
      </c>
    </row>
    <row r="27" spans="1:8" x14ac:dyDescent="0.45">
      <c r="A27">
        <v>2006</v>
      </c>
      <c r="B27" s="11">
        <v>28700</v>
      </c>
      <c r="C27" s="11">
        <v>7530</v>
      </c>
      <c r="D27" s="11">
        <v>2210</v>
      </c>
      <c r="E27" s="11">
        <v>2160</v>
      </c>
      <c r="F27" s="11">
        <v>1380</v>
      </c>
      <c r="G27" s="15">
        <v>74</v>
      </c>
      <c r="H27" s="11">
        <v>42100</v>
      </c>
    </row>
    <row r="28" spans="1:8" x14ac:dyDescent="0.45">
      <c r="A28">
        <v>2007</v>
      </c>
      <c r="B28" s="11">
        <v>29600</v>
      </c>
      <c r="C28" s="11">
        <v>7570</v>
      </c>
      <c r="D28" s="11">
        <v>2180</v>
      </c>
      <c r="E28" s="11">
        <v>2180</v>
      </c>
      <c r="F28" s="11">
        <v>1350</v>
      </c>
      <c r="G28" s="15">
        <v>52</v>
      </c>
      <c r="H28" s="11">
        <v>42900</v>
      </c>
    </row>
    <row r="29" spans="1:8" x14ac:dyDescent="0.45">
      <c r="A29">
        <v>2008</v>
      </c>
      <c r="B29" s="11">
        <v>28000</v>
      </c>
      <c r="C29" s="11">
        <v>7490</v>
      </c>
      <c r="D29" s="11">
        <v>2320</v>
      </c>
      <c r="E29" s="11">
        <v>2160</v>
      </c>
      <c r="F29" s="11">
        <v>1590</v>
      </c>
      <c r="G29" s="15">
        <v>30</v>
      </c>
      <c r="H29" s="11">
        <v>41600</v>
      </c>
    </row>
    <row r="30" spans="1:8" x14ac:dyDescent="0.45">
      <c r="A30">
        <v>2009</v>
      </c>
      <c r="B30" s="11">
        <v>29100</v>
      </c>
      <c r="C30" s="11">
        <v>7410</v>
      </c>
      <c r="D30" s="11">
        <v>2170</v>
      </c>
      <c r="E30" s="11">
        <v>2210</v>
      </c>
      <c r="F30" s="11">
        <v>1380</v>
      </c>
      <c r="G30" s="15">
        <v>25</v>
      </c>
      <c r="H30" s="11">
        <v>42300</v>
      </c>
    </row>
    <row r="31" spans="1:8" x14ac:dyDescent="0.45">
      <c r="A31">
        <v>2010</v>
      </c>
      <c r="B31" s="11">
        <v>27400</v>
      </c>
      <c r="C31" s="11">
        <v>7360</v>
      </c>
      <c r="D31" s="11">
        <v>2270</v>
      </c>
      <c r="E31" s="11">
        <v>2200</v>
      </c>
      <c r="F31" s="11">
        <v>1600</v>
      </c>
      <c r="G31" s="15">
        <v>33</v>
      </c>
      <c r="H31" s="11">
        <v>40800</v>
      </c>
    </row>
    <row r="32" spans="1:8" x14ac:dyDescent="0.45">
      <c r="A32">
        <v>2011</v>
      </c>
      <c r="B32" s="11">
        <v>29600</v>
      </c>
      <c r="C32" s="11">
        <v>7240</v>
      </c>
      <c r="D32" s="11">
        <v>2080</v>
      </c>
      <c r="E32" s="11">
        <v>2300</v>
      </c>
      <c r="F32" s="11">
        <v>1380</v>
      </c>
      <c r="G32" s="15">
        <v>32</v>
      </c>
      <c r="H32" s="11">
        <v>42600</v>
      </c>
    </row>
    <row r="33" spans="1:14" x14ac:dyDescent="0.45">
      <c r="A33">
        <v>2012</v>
      </c>
      <c r="B33" s="11">
        <v>29400</v>
      </c>
      <c r="C33" s="11">
        <v>7220</v>
      </c>
      <c r="D33" s="11">
        <v>2280</v>
      </c>
      <c r="E33" s="11">
        <v>2350</v>
      </c>
      <c r="F33" s="11">
        <v>1670</v>
      </c>
      <c r="G33" s="15">
        <v>30</v>
      </c>
      <c r="H33" s="11">
        <v>43000</v>
      </c>
    </row>
    <row r="34" spans="1:14" x14ac:dyDescent="0.45">
      <c r="A34">
        <v>2013</v>
      </c>
      <c r="B34" s="11">
        <v>30300</v>
      </c>
      <c r="C34" s="11">
        <v>7370</v>
      </c>
      <c r="D34" s="11">
        <v>2320</v>
      </c>
      <c r="E34" s="11">
        <v>2540</v>
      </c>
      <c r="F34" s="11">
        <v>1720</v>
      </c>
      <c r="G34" s="15">
        <v>32</v>
      </c>
      <c r="H34" s="11">
        <v>44300</v>
      </c>
    </row>
    <row r="35" spans="1:14" x14ac:dyDescent="0.45">
      <c r="A35">
        <v>2014</v>
      </c>
      <c r="B35" s="11">
        <v>31200</v>
      </c>
      <c r="C35" s="11">
        <v>7340</v>
      </c>
      <c r="D35" s="11">
        <v>2210</v>
      </c>
      <c r="E35" s="11">
        <v>2530</v>
      </c>
      <c r="F35" s="11">
        <v>1640</v>
      </c>
      <c r="G35" s="15">
        <v>31</v>
      </c>
      <c r="H35" s="11">
        <v>45000</v>
      </c>
      <c r="L35" t="s">
        <v>51</v>
      </c>
      <c r="M35">
        <f>AVERAGE(G29:G37)</f>
        <v>30.444444444444443</v>
      </c>
      <c r="N35" t="s">
        <v>52</v>
      </c>
    </row>
    <row r="36" spans="1:14" x14ac:dyDescent="0.45">
      <c r="A36">
        <v>2015</v>
      </c>
      <c r="B36" s="11">
        <v>27700</v>
      </c>
      <c r="C36" s="11">
        <v>7530</v>
      </c>
      <c r="D36" s="11">
        <v>2290</v>
      </c>
      <c r="E36" s="11">
        <v>2450</v>
      </c>
      <c r="F36" s="11">
        <v>1720</v>
      </c>
      <c r="G36" s="15">
        <v>30</v>
      </c>
      <c r="H36" s="11">
        <v>41700</v>
      </c>
      <c r="M36">
        <f>M35*10^9</f>
        <v>30444444444.444443</v>
      </c>
    </row>
    <row r="37" spans="1:14" x14ac:dyDescent="0.45">
      <c r="A37" s="14" t="s">
        <v>39</v>
      </c>
      <c r="B37" s="11">
        <v>27900</v>
      </c>
      <c r="C37" s="11">
        <v>7500</v>
      </c>
      <c r="D37" s="11">
        <v>2300</v>
      </c>
      <c r="E37" s="11">
        <v>2490</v>
      </c>
      <c r="F37" s="11">
        <v>1710</v>
      </c>
      <c r="G37" s="15">
        <v>31</v>
      </c>
      <c r="H37" s="11">
        <v>41900</v>
      </c>
    </row>
    <row r="38" spans="1:14" x14ac:dyDescent="0.45">
      <c r="B38" s="12">
        <v>-0.66500000000000004</v>
      </c>
      <c r="C38" s="12">
        <v>-0.17899999999999999</v>
      </c>
      <c r="D38" s="12">
        <v>-5.5E-2</v>
      </c>
      <c r="E38" s="12">
        <v>-5.8999999999999997E-2</v>
      </c>
      <c r="F38" s="12">
        <v>-4.1000000000000002E-2</v>
      </c>
      <c r="G38" s="16">
        <v>-1E-3</v>
      </c>
      <c r="H38" s="13"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workbookViewId="0">
      <selection activeCell="C5" sqref="C5"/>
    </sheetView>
  </sheetViews>
  <sheetFormatPr defaultRowHeight="14.25" x14ac:dyDescent="0.45"/>
  <cols>
    <col min="1" max="1" width="36.3984375" customWidth="1"/>
    <col min="3" max="3" width="12.1328125" bestFit="1" customWidth="1"/>
  </cols>
  <sheetData>
    <row r="1" spans="1:43" x14ac:dyDescent="0.45">
      <c r="A1" s="1" t="s">
        <v>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  <c r="Q1">
        <v>2024</v>
      </c>
      <c r="R1">
        <v>2025</v>
      </c>
      <c r="S1">
        <v>2026</v>
      </c>
      <c r="T1">
        <v>2027</v>
      </c>
      <c r="U1">
        <v>2028</v>
      </c>
      <c r="V1">
        <v>2029</v>
      </c>
      <c r="W1">
        <v>2030</v>
      </c>
      <c r="X1">
        <v>2031</v>
      </c>
      <c r="Y1">
        <v>2032</v>
      </c>
      <c r="Z1">
        <v>2033</v>
      </c>
      <c r="AA1">
        <v>2034</v>
      </c>
      <c r="AB1">
        <v>2035</v>
      </c>
      <c r="AC1">
        <v>2036</v>
      </c>
      <c r="AD1">
        <v>2037</v>
      </c>
      <c r="AE1">
        <v>2038</v>
      </c>
      <c r="AF1">
        <v>2039</v>
      </c>
      <c r="AG1">
        <v>2040</v>
      </c>
      <c r="AH1">
        <v>2041</v>
      </c>
      <c r="AI1">
        <v>2042</v>
      </c>
      <c r="AJ1">
        <v>2043</v>
      </c>
      <c r="AK1">
        <v>2044</v>
      </c>
      <c r="AL1">
        <v>2045</v>
      </c>
      <c r="AM1">
        <v>2046</v>
      </c>
      <c r="AN1">
        <v>2047</v>
      </c>
      <c r="AO1">
        <v>2048</v>
      </c>
      <c r="AP1">
        <v>2049</v>
      </c>
      <c r="AQ1">
        <v>2050</v>
      </c>
    </row>
    <row r="2" spans="1:43" x14ac:dyDescent="0.45">
      <c r="A2" t="s">
        <v>41</v>
      </c>
      <c r="C2">
        <f>0.033</f>
        <v>3.3000000000000002E-2</v>
      </c>
      <c r="D2">
        <v>3.2000000000000001E-2</v>
      </c>
      <c r="E2">
        <v>0.03</v>
      </c>
      <c r="F2" s="8">
        <v>3.2000000000000001E-2</v>
      </c>
      <c r="G2">
        <v>3.1E-2</v>
      </c>
      <c r="H2">
        <v>0.03</v>
      </c>
      <c r="I2">
        <v>3.1E-2</v>
      </c>
      <c r="J2">
        <v>0.03</v>
      </c>
      <c r="K2">
        <f>TREND($C2:$J2,$C1:$J1,K1)</f>
        <v>2.9678571428571443E-2</v>
      </c>
      <c r="L2">
        <f t="shared" ref="L2:N2" si="0">TREND($C2:$J2,$C1:$J1,L1)</f>
        <v>2.9357142857142859E-2</v>
      </c>
      <c r="M2">
        <f t="shared" si="0"/>
        <v>2.9035714285714276E-2</v>
      </c>
      <c r="N2">
        <f t="shared" si="0"/>
        <v>2.8714285714285692E-2</v>
      </c>
      <c r="O2">
        <f>TREND($C2:$J2,$C1:$J1,O1)</f>
        <v>2.8392857142857109E-2</v>
      </c>
      <c r="P2">
        <f t="shared" ref="P2:Q2" si="1">TREND($C2:$J2,$C1:$J1,P1)</f>
        <v>2.8071428571428525E-2</v>
      </c>
      <c r="Q2">
        <f t="shared" si="1"/>
        <v>2.7749999999999941E-2</v>
      </c>
      <c r="R2">
        <f t="shared" ref="R2" si="2">TREND($C2:$J2,$C1:$J1,R1)</f>
        <v>2.7428571428571469E-2</v>
      </c>
      <c r="S2">
        <f t="shared" ref="S2" si="3">TREND($C2:$J2,$C1:$J1,S1)</f>
        <v>2.7107142857142885E-2</v>
      </c>
      <c r="T2">
        <f t="shared" ref="T2" si="4">TREND($C2:$J2,$C1:$J1,T1)</f>
        <v>2.6785714285714302E-2</v>
      </c>
      <c r="U2">
        <f t="shared" ref="U2" si="5">TREND($C2:$J2,$C1:$J1,U1)</f>
        <v>2.6464285714285718E-2</v>
      </c>
      <c r="V2">
        <f t="shared" ref="V2" si="6">TREND($C2:$J2,$C1:$J1,V1)</f>
        <v>2.6142857142857134E-2</v>
      </c>
      <c r="W2">
        <f t="shared" ref="W2" si="7">TREND($C2:$J2,$C1:$J1,W1)</f>
        <v>2.5821428571428551E-2</v>
      </c>
      <c r="X2">
        <f t="shared" ref="X2" si="8">TREND($C2:$J2,$C1:$J1,X1)</f>
        <v>2.5499999999999967E-2</v>
      </c>
      <c r="Y2">
        <f t="shared" ref="Y2" si="9">TREND($C2:$J2,$C1:$J1,Y1)</f>
        <v>2.5178571428571384E-2</v>
      </c>
      <c r="Z2">
        <f t="shared" ref="Z2" si="10">TREND($C2:$J2,$C1:$J1,Z1)</f>
        <v>2.48571428571428E-2</v>
      </c>
      <c r="AA2">
        <f t="shared" ref="AA2" si="11">TREND($C2:$J2,$C1:$J1,AA1)</f>
        <v>2.4535714285714216E-2</v>
      </c>
      <c r="AB2">
        <f t="shared" ref="AB2" si="12">TREND($C2:$J2,$C1:$J1,AB1)</f>
        <v>2.4214285714285744E-2</v>
      </c>
      <c r="AC2">
        <f t="shared" ref="AC2" si="13">TREND($C2:$J2,$C1:$J1,AC1)</f>
        <v>2.389285714285716E-2</v>
      </c>
      <c r="AD2">
        <f t="shared" ref="AD2" si="14">TREND($C2:$J2,$C1:$J1,AD1)</f>
        <v>2.3571428571428577E-2</v>
      </c>
      <c r="AE2">
        <f t="shared" ref="AE2" si="15">TREND($C2:$J2,$C1:$J1,AE1)</f>
        <v>2.3249999999999993E-2</v>
      </c>
      <c r="AF2">
        <f t="shared" ref="AF2" si="16">TREND($C2:$J2,$C1:$J1,AF1)</f>
        <v>2.2928571428571409E-2</v>
      </c>
      <c r="AG2">
        <f t="shared" ref="AG2" si="17">TREND($C2:$J2,$C1:$J1,AG1)</f>
        <v>2.2607142857142826E-2</v>
      </c>
      <c r="AH2">
        <f t="shared" ref="AH2" si="18">TREND($C2:$J2,$C1:$J1,AH1)</f>
        <v>2.2285714285714242E-2</v>
      </c>
      <c r="AI2">
        <f t="shared" ref="AI2" si="19">TREND($C2:$J2,$C1:$J1,AI1)</f>
        <v>2.1964285714285658E-2</v>
      </c>
      <c r="AJ2">
        <f t="shared" ref="AJ2" si="20">TREND($C2:$J2,$C1:$J1,AJ1)</f>
        <v>2.1642857142857075E-2</v>
      </c>
      <c r="AK2">
        <f t="shared" ref="AK2" si="21">TREND($C2:$J2,$C1:$J1,AK1)</f>
        <v>2.1321428571428602E-2</v>
      </c>
      <c r="AL2">
        <f t="shared" ref="AL2" si="22">TREND($C2:$J2,$C1:$J1,AL1)</f>
        <v>2.1000000000000019E-2</v>
      </c>
      <c r="AM2">
        <f t="shared" ref="AM2" si="23">TREND($C2:$J2,$C1:$J1,AM1)</f>
        <v>2.0678571428571435E-2</v>
      </c>
      <c r="AN2">
        <f t="shared" ref="AN2" si="24">TREND($C2:$J2,$C1:$J1,AN1)</f>
        <v>2.0357142857142851E-2</v>
      </c>
      <c r="AO2">
        <f t="shared" ref="AO2" si="25">TREND($C2:$J2,$C1:$J1,AO1)</f>
        <v>2.0035714285714268E-2</v>
      </c>
      <c r="AP2">
        <f t="shared" ref="AP2" si="26">TREND($C2:$J2,$C1:$J1,AP1)</f>
        <v>1.9714285714285684E-2</v>
      </c>
      <c r="AQ2">
        <f t="shared" ref="AQ2" si="27">TREND($C2:$J2,$C1:$J1,AQ1)</f>
        <v>1.9392857142857101E-2</v>
      </c>
    </row>
    <row r="3" spans="1:43" x14ac:dyDescent="0.45">
      <c r="A3" t="s">
        <v>42</v>
      </c>
      <c r="C3" s="4">
        <f>C2*10^12</f>
        <v>33000000000</v>
      </c>
      <c r="D3">
        <f t="shared" ref="D3:AQ3" si="28">D2*10^12</f>
        <v>32000000000</v>
      </c>
      <c r="E3">
        <f t="shared" si="28"/>
        <v>30000000000</v>
      </c>
      <c r="F3">
        <f t="shared" si="28"/>
        <v>32000000000</v>
      </c>
      <c r="G3">
        <f t="shared" si="28"/>
        <v>31000000000</v>
      </c>
      <c r="H3">
        <f t="shared" si="28"/>
        <v>30000000000</v>
      </c>
      <c r="I3">
        <f t="shared" si="28"/>
        <v>31000000000</v>
      </c>
      <c r="J3">
        <f t="shared" si="28"/>
        <v>30000000000</v>
      </c>
      <c r="K3">
        <f t="shared" si="28"/>
        <v>29678571428.571442</v>
      </c>
      <c r="L3">
        <f t="shared" si="28"/>
        <v>29357142857.14286</v>
      </c>
      <c r="M3">
        <f t="shared" si="28"/>
        <v>29035714285.714275</v>
      </c>
      <c r="N3">
        <f t="shared" si="28"/>
        <v>28714285714.28569</v>
      </c>
      <c r="O3">
        <f t="shared" si="28"/>
        <v>28392857142.857109</v>
      </c>
      <c r="P3">
        <f t="shared" si="28"/>
        <v>28071428571.428524</v>
      </c>
      <c r="Q3">
        <f t="shared" si="28"/>
        <v>27749999999.999943</v>
      </c>
      <c r="R3">
        <f t="shared" si="28"/>
        <v>27428571428.571468</v>
      </c>
      <c r="S3">
        <f t="shared" si="28"/>
        <v>27107142857.142883</v>
      </c>
      <c r="T3">
        <f t="shared" si="28"/>
        <v>26785714285.714302</v>
      </c>
      <c r="U3">
        <f t="shared" si="28"/>
        <v>26464285714.285717</v>
      </c>
      <c r="V3">
        <f t="shared" si="28"/>
        <v>26142857142.857136</v>
      </c>
      <c r="W3">
        <f t="shared" si="28"/>
        <v>25821428571.428551</v>
      </c>
      <c r="X3">
        <f t="shared" si="28"/>
        <v>25499999999.999966</v>
      </c>
      <c r="Y3">
        <f t="shared" si="28"/>
        <v>25178571428.571384</v>
      </c>
      <c r="Z3">
        <f t="shared" si="28"/>
        <v>24857142857.142799</v>
      </c>
      <c r="AA3">
        <f t="shared" si="28"/>
        <v>24535714285.714218</v>
      </c>
      <c r="AB3">
        <f t="shared" si="28"/>
        <v>24214285714.285744</v>
      </c>
      <c r="AC3">
        <f t="shared" si="28"/>
        <v>23892857142.857159</v>
      </c>
      <c r="AD3">
        <f t="shared" si="28"/>
        <v>23571428571.428577</v>
      </c>
      <c r="AE3">
        <f t="shared" si="28"/>
        <v>23249999999.999992</v>
      </c>
      <c r="AF3">
        <f t="shared" si="28"/>
        <v>22928571428.571411</v>
      </c>
      <c r="AG3">
        <f t="shared" si="28"/>
        <v>22607142857.142826</v>
      </c>
      <c r="AH3">
        <f t="shared" si="28"/>
        <v>22285714285.714241</v>
      </c>
      <c r="AI3">
        <f t="shared" si="28"/>
        <v>21964285714.28566</v>
      </c>
      <c r="AJ3">
        <f t="shared" si="28"/>
        <v>21642857142.857075</v>
      </c>
      <c r="AK3">
        <f t="shared" si="28"/>
        <v>21321428571.428604</v>
      </c>
      <c r="AL3">
        <f t="shared" si="28"/>
        <v>21000000000.000019</v>
      </c>
      <c r="AM3">
        <f t="shared" si="28"/>
        <v>20678571428.571434</v>
      </c>
      <c r="AN3">
        <f t="shared" si="28"/>
        <v>20357142857.142853</v>
      </c>
      <c r="AO3">
        <f t="shared" si="28"/>
        <v>20035714285.714268</v>
      </c>
      <c r="AP3">
        <f t="shared" si="28"/>
        <v>19714285714.285683</v>
      </c>
      <c r="AQ3">
        <f t="shared" si="28"/>
        <v>19392857142.857101</v>
      </c>
    </row>
    <row r="4" spans="1:43" x14ac:dyDescent="0.45">
      <c r="B4" t="s">
        <v>43</v>
      </c>
      <c r="E4" s="2" t="s">
        <v>44</v>
      </c>
      <c r="F4" s="9"/>
    </row>
    <row r="5" spans="1:43" x14ac:dyDescent="0.45">
      <c r="A5" t="s">
        <v>45</v>
      </c>
      <c r="C5">
        <v>33000</v>
      </c>
      <c r="D5">
        <v>32000</v>
      </c>
      <c r="E5">
        <v>30000</v>
      </c>
      <c r="F5">
        <v>32000</v>
      </c>
      <c r="G5">
        <v>31000</v>
      </c>
      <c r="H5">
        <v>30000</v>
      </c>
      <c r="I5">
        <v>31000</v>
      </c>
      <c r="J5">
        <v>30000</v>
      </c>
    </row>
    <row r="6" spans="1:43" x14ac:dyDescent="0.45">
      <c r="C6" s="6"/>
      <c r="D6" s="6"/>
      <c r="E6" s="17"/>
      <c r="F6" s="6"/>
    </row>
    <row r="7" spans="1:43" x14ac:dyDescent="0.45">
      <c r="C7">
        <f>C5*0.907185</f>
        <v>29937.105</v>
      </c>
      <c r="D7">
        <f>D5*0.907185</f>
        <v>29029.920000000002</v>
      </c>
      <c r="E7">
        <f t="shared" ref="E7:J7" si="29">E5*0.907185</f>
        <v>27215.55</v>
      </c>
      <c r="F7">
        <f t="shared" si="29"/>
        <v>29029.920000000002</v>
      </c>
      <c r="G7">
        <f t="shared" si="29"/>
        <v>28122.735000000001</v>
      </c>
      <c r="H7">
        <f t="shared" si="29"/>
        <v>27215.55</v>
      </c>
      <c r="I7">
        <f t="shared" si="29"/>
        <v>28122.735000000001</v>
      </c>
      <c r="J7">
        <f t="shared" si="29"/>
        <v>27215.55</v>
      </c>
    </row>
    <row r="8" spans="1:43" x14ac:dyDescent="0.45">
      <c r="A8" s="10" t="s">
        <v>46</v>
      </c>
    </row>
    <row r="9" spans="1:43" x14ac:dyDescent="0.45">
      <c r="A9" t="s">
        <v>47</v>
      </c>
    </row>
    <row r="12" spans="1:43" x14ac:dyDescent="0.45">
      <c r="A12" t="s">
        <v>50</v>
      </c>
    </row>
  </sheetData>
  <hyperlinks>
    <hyperlink ref="E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2"/>
  <sheetViews>
    <sheetView workbookViewId="0">
      <selection activeCell="B42" sqref="B42"/>
    </sheetView>
  </sheetViews>
  <sheetFormatPr defaultRowHeight="14.25" x14ac:dyDescent="0.45"/>
  <cols>
    <col min="1" max="3" width="16.73046875" customWidth="1"/>
    <col min="4" max="19" width="11.265625" bestFit="1" customWidth="1"/>
  </cols>
  <sheetData>
    <row r="1" spans="1:39" x14ac:dyDescent="0.45">
      <c r="A1" s="1" t="s">
        <v>32</v>
      </c>
      <c r="B1" s="10">
        <v>2016</v>
      </c>
      <c r="C1" s="10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 s="7">
        <v>2023</v>
      </c>
      <c r="J1" s="7">
        <v>2024</v>
      </c>
      <c r="K1">
        <v>2025</v>
      </c>
      <c r="L1">
        <v>2026</v>
      </c>
      <c r="M1">
        <v>2027</v>
      </c>
      <c r="N1" s="7">
        <v>2028</v>
      </c>
      <c r="O1" s="7">
        <v>2029</v>
      </c>
      <c r="P1">
        <v>2030</v>
      </c>
      <c r="Q1">
        <v>2031</v>
      </c>
      <c r="R1">
        <v>2032</v>
      </c>
      <c r="S1" s="3">
        <v>2033</v>
      </c>
      <c r="T1">
        <v>2034</v>
      </c>
      <c r="U1">
        <v>2035</v>
      </c>
      <c r="V1">
        <v>2036</v>
      </c>
      <c r="W1">
        <v>2037</v>
      </c>
      <c r="X1" s="7">
        <v>2038</v>
      </c>
      <c r="Y1" s="7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9" x14ac:dyDescent="0.45">
      <c r="A2" s="1" t="s">
        <v>48</v>
      </c>
      <c r="B2" s="4">
        <f>'LU GHG'!$M$36</f>
        <v>30444444444.444443</v>
      </c>
      <c r="C2" s="4">
        <f>'LU GHG'!$M$36</f>
        <v>30444444444.444443</v>
      </c>
      <c r="D2" s="4">
        <f>'LU GHG'!$M$36</f>
        <v>30444444444.444443</v>
      </c>
      <c r="E2" s="4">
        <f>'LU GHG'!$M$36</f>
        <v>30444444444.444443</v>
      </c>
      <c r="F2" s="4">
        <f>'LU GHG'!$M$36</f>
        <v>30444444444.444443</v>
      </c>
      <c r="G2" s="4">
        <f>'LU GHG'!$M$36</f>
        <v>30444444444.444443</v>
      </c>
      <c r="H2" s="4">
        <f>'LU GHG'!$M$36</f>
        <v>30444444444.444443</v>
      </c>
      <c r="I2" s="4">
        <f>'LU GHG'!$M$36</f>
        <v>30444444444.444443</v>
      </c>
      <c r="J2" s="4">
        <f>'LU GHG'!$M$36</f>
        <v>30444444444.444443</v>
      </c>
      <c r="K2" s="4">
        <f>'LU GHG'!$M$36</f>
        <v>30444444444.444443</v>
      </c>
      <c r="L2" s="4">
        <f>'LU GHG'!$M$36</f>
        <v>30444444444.444443</v>
      </c>
      <c r="M2" s="4">
        <f>'LU GHG'!$M$36</f>
        <v>30444444444.444443</v>
      </c>
      <c r="N2" s="4">
        <f>'LU GHG'!$M$36</f>
        <v>30444444444.444443</v>
      </c>
      <c r="O2" s="4">
        <f>'LU GHG'!$M$36</f>
        <v>30444444444.444443</v>
      </c>
      <c r="P2" s="4">
        <f>'LU GHG'!$M$36</f>
        <v>30444444444.444443</v>
      </c>
      <c r="Q2" s="4">
        <f>'LU GHG'!$M$36</f>
        <v>30444444444.444443</v>
      </c>
      <c r="R2" s="4">
        <f>'LU GHG'!$M$36</f>
        <v>30444444444.444443</v>
      </c>
      <c r="S2" s="4">
        <f>'LU GHG'!$M$36</f>
        <v>30444444444.444443</v>
      </c>
      <c r="T2" s="4">
        <f>'LU GHG'!$M$36</f>
        <v>30444444444.444443</v>
      </c>
      <c r="U2" s="4">
        <f>'LU GHG'!$M$36</f>
        <v>30444444444.444443</v>
      </c>
      <c r="V2" s="4">
        <f>'LU GHG'!$M$36</f>
        <v>30444444444.444443</v>
      </c>
      <c r="W2" s="4">
        <f>'LU GHG'!$M$36</f>
        <v>30444444444.444443</v>
      </c>
      <c r="X2" s="4">
        <f>'LU GHG'!$M$36</f>
        <v>30444444444.444443</v>
      </c>
      <c r="Y2" s="4">
        <f>'LU GHG'!$M$36</f>
        <v>30444444444.444443</v>
      </c>
      <c r="Z2" s="4">
        <f>'LU GHG'!$M$36</f>
        <v>30444444444.444443</v>
      </c>
      <c r="AA2" s="4">
        <f>'LU GHG'!$M$36</f>
        <v>30444444444.444443</v>
      </c>
      <c r="AB2" s="4">
        <f>'LU GHG'!$M$36</f>
        <v>30444444444.444443</v>
      </c>
      <c r="AC2" s="4">
        <f>'LU GHG'!$M$36</f>
        <v>30444444444.444443</v>
      </c>
      <c r="AD2" s="4">
        <f>'LU GHG'!$M$36</f>
        <v>30444444444.444443</v>
      </c>
      <c r="AE2" s="4">
        <f>'LU GHG'!$M$36</f>
        <v>30444444444.444443</v>
      </c>
      <c r="AF2" s="4">
        <f>'LU GHG'!$M$36</f>
        <v>30444444444.444443</v>
      </c>
      <c r="AG2" s="4">
        <f>'LU GHG'!$M$36</f>
        <v>30444444444.444443</v>
      </c>
      <c r="AH2" s="4">
        <f>'LU GHG'!$M$36</f>
        <v>30444444444.444443</v>
      </c>
      <c r="AI2" s="4">
        <f>'LU GHG'!$M$36</f>
        <v>30444444444.444443</v>
      </c>
      <c r="AJ2" s="4">
        <f>'LU GHG'!$M$36</f>
        <v>30444444444.444443</v>
      </c>
      <c r="AK2" s="4"/>
      <c r="AL2" s="4"/>
      <c r="AM2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52F28-A83C-4D30-9FE5-AD91BABE2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ED4CC2-1161-4D02-9C0E-A739A19E581B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9df191c-55f2-496b-9838-9a5abe4742ad"/>
    <ds:schemaRef ds:uri="7889d872-e2a2-4afb-87bc-97561eced75f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216F73-5CDF-4A78-8B44-971F5F60F9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LU GHG</vt:lpstr>
      <vt:lpstr>Data</vt:lpstr>
      <vt:lpstr>BLAPE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2015-08-06T00:31:42Z</dcterms:created>
  <dcterms:modified xsi:type="dcterms:W3CDTF">2020-06-10T18:11:44Z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313</vt:lpwstr>
  </property>
</Properties>
</file>