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v 1.43\InputData\elec\BCpUC\"/>
    </mc:Choice>
  </mc:AlternateContent>
  <xr:revisionPtr revIDLastSave="0" documentId="11_631683809840774578B5C28E04972D29AF0AACD2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2" r:id="rId1"/>
    <sheet name="Calculations" sheetId="1" r:id="rId2"/>
    <sheet name="BCpU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6" i="1" l="1"/>
  <c r="B114" i="1"/>
  <c r="B113" i="1"/>
  <c r="B112" i="1"/>
  <c r="B110" i="1"/>
  <c r="B109" i="1"/>
  <c r="B108" i="1"/>
  <c r="B106" i="1"/>
  <c r="B105" i="1"/>
  <c r="B104" i="1"/>
  <c r="B102" i="1"/>
  <c r="B101" i="1"/>
  <c r="B100" i="1"/>
  <c r="B98" i="1"/>
  <c r="B97" i="1"/>
  <c r="B96" i="1"/>
  <c r="B94" i="1"/>
  <c r="B92" i="1"/>
  <c r="B90" i="1"/>
  <c r="B88" i="1"/>
  <c r="B86" i="1"/>
  <c r="B84" i="1"/>
  <c r="A33" i="3"/>
  <c r="A34" i="3"/>
  <c r="A35" i="3"/>
  <c r="A36" i="3"/>
  <c r="A37" i="3"/>
  <c r="A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51" i="1"/>
  <c r="B115" i="1" s="1"/>
  <c r="B49" i="1"/>
  <c r="B47" i="1"/>
  <c r="B111" i="1" s="1"/>
  <c r="B45" i="1"/>
  <c r="B43" i="1"/>
  <c r="B107" i="1" s="1"/>
  <c r="B41" i="1"/>
  <c r="B39" i="1"/>
  <c r="B103" i="1" s="1"/>
  <c r="B37" i="1"/>
  <c r="B35" i="1"/>
  <c r="B99" i="1" s="1"/>
  <c r="B33" i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4" i="3" s="1"/>
  <c r="C116" i="1"/>
  <c r="B38" i="3" s="1"/>
  <c r="C100" i="1"/>
  <c r="B22" i="3" s="1"/>
  <c r="C104" i="1"/>
  <c r="B26" i="3" s="1"/>
  <c r="C108" i="1"/>
  <c r="B30" i="3" s="1"/>
  <c r="C114" i="1"/>
  <c r="B36" i="3" s="1"/>
  <c r="C107" i="1"/>
  <c r="B29" i="3" s="1"/>
  <c r="C106" i="1"/>
  <c r="B28" i="3" s="1"/>
  <c r="C109" i="1"/>
  <c r="B31" i="3" s="1"/>
  <c r="C101" i="1"/>
  <c r="B23" i="3" s="1"/>
  <c r="C111" i="1"/>
  <c r="B33" i="3" s="1"/>
  <c r="C110" i="1"/>
  <c r="B32" i="3" s="1"/>
  <c r="C113" i="1"/>
  <c r="B35" i="3" s="1"/>
  <c r="C97" i="1"/>
  <c r="B19" i="3" s="1"/>
  <c r="C103" i="1"/>
  <c r="B25" i="3" s="1"/>
  <c r="C102" i="1"/>
  <c r="B24" i="3" s="1"/>
  <c r="C105" i="1"/>
  <c r="B27" i="3" s="1"/>
  <c r="C115" i="1"/>
  <c r="B37" i="3" s="1"/>
  <c r="C99" i="1"/>
  <c r="B21" i="3" s="1"/>
  <c r="C98" i="1"/>
  <c r="B20" i="3" s="1"/>
  <c r="C78" i="1"/>
  <c r="C94" i="1"/>
  <c r="B16" i="3" s="1"/>
  <c r="C86" i="1"/>
  <c r="B8" i="3" s="1"/>
  <c r="C84" i="1"/>
  <c r="B6" i="3" s="1"/>
  <c r="C88" i="1"/>
  <c r="B10" i="3" s="1"/>
  <c r="C92" i="1"/>
  <c r="B14" i="3" s="1"/>
  <c r="C96" i="1"/>
  <c r="B18" i="3" s="1"/>
  <c r="C81" i="1"/>
  <c r="B3" i="3" s="1"/>
  <c r="C89" i="1"/>
  <c r="B11" i="3" s="1"/>
  <c r="C77" i="1"/>
  <c r="C82" i="1"/>
  <c r="B4" i="3" s="1"/>
  <c r="C90" i="1"/>
  <c r="B12" i="3" s="1"/>
  <c r="C87" i="1"/>
  <c r="B9" i="3" s="1"/>
  <c r="C80" i="1"/>
  <c r="B2" i="3" s="1"/>
  <c r="C95" i="1"/>
  <c r="B17" i="3" s="1"/>
  <c r="C85" i="1"/>
  <c r="B7" i="3" s="1"/>
  <c r="C83" i="1"/>
  <c r="B5" i="3" s="1"/>
  <c r="C79" i="1"/>
  <c r="C93" i="1"/>
  <c r="B15" i="3" s="1"/>
  <c r="C91" i="1"/>
  <c r="B13" i="3" s="1"/>
</calcChain>
</file>

<file path=xl/sharedStrings.xml><?xml version="1.0" encoding="utf-8"?>
<sst xmlns="http://schemas.openxmlformats.org/spreadsheetml/2006/main" count="46" uniqueCount="43">
  <si>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</si>
  <si>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</si>
  <si>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</si>
  <si>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</si>
  <si>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</si>
  <si>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</si>
  <si>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</si>
  <si>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</si>
  <si>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</si>
  <si>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</si>
  <si>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</si>
  <si>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</si>
  <si>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</si>
  <si>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</si>
  <si>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</si>
  <si>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</si>
  <si>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</si>
  <si>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</si>
  <si>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</si>
  <si>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</si>
  <si>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</si>
  <si>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</si>
  <si>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</si>
  <si>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</si>
  <si>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</si>
  <si>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</si>
  <si>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</si>
  <si>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</si>
  <si>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</si>
  <si>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</si>
  <si>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</si>
  <si>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</si>
  <si>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</si>
  <si>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</si>
  <si>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We adjust 2010 dollars to 2012 dollars using the following conversion factor: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</si>
  <si>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</si>
  <si>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</si>
  <si>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</si>
  <si>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do not wish to capture).then curve fit the remaining years to get values for 2010 through 2050.</t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</si>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</sst>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alculations!$A$16,Calculations!$A$18,Calculations!$A$20,Calculations!$A$22,Calculations!$A$24,Calculations!$A$26,Calculations!$A$28,Calculations!$A$30,Calculations!$A$32,Calculations!$A$34,Calculations!$A$36,Calculations!$A$38,Calculations!$A$40,Calculations!$A$42,Calculations!$A$44,Calculations!$A$46,Calculations!$A$48,Calculations!$A$50,Calculations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Calculations!$B$16,Calculations!$B$18,Calculations!$B$20,Calculations!$B$22,Calculations!$B$24,Calculations!$B$26,Calculations!$B$28,Calculations!$B$30,Calculations!$B$32,Calculations!$B$34,Calculations!$B$36,Calculations!$B$38,Calculations!$B$40,Calculations!$B$42,Calculations!$B$44,Calculations!$B$46,Calculations!$B$48,Calculations!$B$50,Calculations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2-4C65-B854-094CFB3D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5" x14ac:dyDescent="0.25"/>
  <cols>
    <col min="2" max="2" width="67.140625" customWidth="1"/>
  </cols>
  <sheetData>
    <row r="1" spans="1:2" x14ac:dyDescent="0.25">
      <c r="A1" s="1" t="s">
        <v>35</v>
      </c>
    </row>
    <row r="3" spans="1:2" x14ac:dyDescent="0.25">
      <c r="A3" s="1" t="s">
        <v>7</v>
      </c>
      <c r="B3" s="5" t="s">
        <v>8</v>
      </c>
    </row>
    <row r="4" spans="1:2" x14ac:dyDescent="0.25">
      <c r="B4" t="s">
        <v>9</v>
      </c>
    </row>
    <row r="5" spans="1:2" x14ac:dyDescent="0.25">
      <c r="B5" s="7">
        <v>2014</v>
      </c>
    </row>
    <row r="6" spans="1:2" x14ac:dyDescent="0.25">
      <c r="B6" t="s">
        <v>10</v>
      </c>
    </row>
    <row r="7" spans="1:2" x14ac:dyDescent="0.25">
      <c r="B7" s="6" t="s">
        <v>12</v>
      </c>
    </row>
    <row r="8" spans="1:2" x14ac:dyDescent="0.25">
      <c r="B8" t="s">
        <v>11</v>
      </c>
    </row>
    <row r="10" spans="1:2" x14ac:dyDescent="0.25">
      <c r="B10" s="5" t="s">
        <v>13</v>
      </c>
    </row>
    <row r="11" spans="1:2" x14ac:dyDescent="0.25">
      <c r="B11" t="s">
        <v>14</v>
      </c>
    </row>
    <row r="12" spans="1:2" x14ac:dyDescent="0.25">
      <c r="B12" s="7">
        <v>2013</v>
      </c>
    </row>
    <row r="13" spans="1:2" x14ac:dyDescent="0.25">
      <c r="B13" t="s">
        <v>15</v>
      </c>
    </row>
    <row r="14" spans="1:2" x14ac:dyDescent="0.25">
      <c r="B14" s="6" t="s">
        <v>16</v>
      </c>
    </row>
    <row r="15" spans="1:2" x14ac:dyDescent="0.25">
      <c r="B15" t="s">
        <v>17</v>
      </c>
    </row>
    <row r="17" spans="1:1" x14ac:dyDescent="0.3">
      <c r="A17" s="16" t="s">
        <v>32</v>
      </c>
    </row>
    <row r="18" spans="1:1" x14ac:dyDescent="0.3">
      <c r="A18" s="15" t="s">
        <v>34</v>
      </c>
    </row>
    <row r="19" spans="1:1" x14ac:dyDescent="0.3">
      <c r="A19" s="15">
        <v>1.0549999999999999</v>
      </c>
    </row>
    <row r="20" spans="1:1" x14ac:dyDescent="0.3">
      <c r="A20" s="15" t="s">
        <v>33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defaultRowHeight="15" x14ac:dyDescent="0.25"/>
  <cols>
    <col min="1" max="1" width="13.85546875" customWidth="1"/>
    <col min="3" max="3" width="9.7109375" bestFit="1" customWidth="1"/>
  </cols>
  <sheetData>
    <row r="1" spans="1:4" x14ac:dyDescent="0.25">
      <c r="A1" t="s">
        <v>18</v>
      </c>
    </row>
    <row r="2" spans="1:4" x14ac:dyDescent="0.25">
      <c r="A2" t="s">
        <v>19</v>
      </c>
    </row>
    <row r="3" spans="1:4" x14ac:dyDescent="0.25">
      <c r="A3" t="s">
        <v>20</v>
      </c>
    </row>
    <row r="4" spans="1:4" x14ac:dyDescent="0.25">
      <c r="A4" t="s">
        <v>21</v>
      </c>
    </row>
    <row r="5" spans="1:4" x14ac:dyDescent="0.25">
      <c r="A5" s="8" t="s">
        <v>38</v>
      </c>
    </row>
    <row r="6" spans="1:4" s="15" customFormat="1" x14ac:dyDescent="0.25">
      <c r="A6" s="8" t="s">
        <v>39</v>
      </c>
    </row>
    <row r="7" spans="1:4" s="15" customFormat="1" x14ac:dyDescent="0.25">
      <c r="A7" s="8" t="s">
        <v>40</v>
      </c>
    </row>
    <row r="8" spans="1:4" s="15" customFormat="1" x14ac:dyDescent="0.25">
      <c r="A8" s="8" t="s">
        <v>41</v>
      </c>
    </row>
    <row r="9" spans="1:4" x14ac:dyDescent="0.25">
      <c r="A9" s="8"/>
    </row>
    <row r="10" spans="1:4" x14ac:dyDescent="0.25">
      <c r="A10" s="5" t="s">
        <v>5</v>
      </c>
      <c r="B10" s="4"/>
      <c r="C10" s="4"/>
      <c r="D10" s="4"/>
    </row>
    <row r="11" spans="1:4" x14ac:dyDescent="0.25">
      <c r="B11" t="s">
        <v>30</v>
      </c>
    </row>
    <row r="12" spans="1:4" x14ac:dyDescent="0.25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5">
      <c r="A13" s="3">
        <v>2011</v>
      </c>
      <c r="B13" s="12">
        <f t="shared" si="0"/>
        <v>409.22947853151709</v>
      </c>
    </row>
    <row r="14" spans="1:4" x14ac:dyDescent="0.25">
      <c r="A14" s="3">
        <v>2012</v>
      </c>
      <c r="B14" s="12">
        <f t="shared" si="0"/>
        <v>386.3720977709163</v>
      </c>
    </row>
    <row r="15" spans="1:4" x14ac:dyDescent="0.25">
      <c r="A15" s="3">
        <v>2013</v>
      </c>
      <c r="B15" s="12">
        <f>0.475952381*A15^2-1937.6138095236*A15+1972141.58142839</f>
        <v>364.4666217721533</v>
      </c>
    </row>
    <row r="16" spans="1:4" x14ac:dyDescent="0.25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5">
      <c r="A17" s="3">
        <v>2015</v>
      </c>
      <c r="B17" s="12">
        <f t="shared" si="1"/>
        <v>323.51138406107202</v>
      </c>
    </row>
    <row r="18" spans="1:2" x14ac:dyDescent="0.25">
      <c r="A18" s="3">
        <v>2016</v>
      </c>
      <c r="B18" s="12">
        <f t="shared" si="1"/>
        <v>304.46162234828807</v>
      </c>
    </row>
    <row r="19" spans="1:2" x14ac:dyDescent="0.25">
      <c r="A19" s="3">
        <v>2017</v>
      </c>
      <c r="B19" s="12">
        <f t="shared" si="1"/>
        <v>286.36376539757475</v>
      </c>
    </row>
    <row r="20" spans="1:2" x14ac:dyDescent="0.25">
      <c r="A20">
        <v>2018</v>
      </c>
      <c r="B20" s="10">
        <v>269.83</v>
      </c>
    </row>
    <row r="21" spans="1:2" x14ac:dyDescent="0.25">
      <c r="A21" s="3">
        <v>2019</v>
      </c>
      <c r="B21" s="12">
        <f t="shared" si="1"/>
        <v>253.02376578282565</v>
      </c>
    </row>
    <row r="22" spans="1:2" x14ac:dyDescent="0.25">
      <c r="A22">
        <v>2020</v>
      </c>
      <c r="B22" s="10">
        <v>236.56</v>
      </c>
    </row>
    <row r="23" spans="1:2" x14ac:dyDescent="0.25">
      <c r="A23" s="3">
        <v>2021</v>
      </c>
      <c r="B23" s="12">
        <f t="shared" si="1"/>
        <v>223.49138521566056</v>
      </c>
    </row>
    <row r="24" spans="1:2" x14ac:dyDescent="0.25">
      <c r="A24">
        <v>2022</v>
      </c>
      <c r="B24" s="10">
        <v>210.4</v>
      </c>
    </row>
    <row r="25" spans="1:2" x14ac:dyDescent="0.25">
      <c r="A25" s="3">
        <v>2023</v>
      </c>
      <c r="B25" s="12">
        <f t="shared" si="1"/>
        <v>197.76662369631231</v>
      </c>
    </row>
    <row r="26" spans="1:2" x14ac:dyDescent="0.25">
      <c r="A26">
        <v>2024</v>
      </c>
      <c r="B26" s="10">
        <v>186.83</v>
      </c>
    </row>
    <row r="27" spans="1:2" x14ac:dyDescent="0.25">
      <c r="A27" s="3">
        <v>2025</v>
      </c>
      <c r="B27" s="12">
        <f t="shared" si="1"/>
        <v>175.84948122501373</v>
      </c>
    </row>
    <row r="28" spans="1:2" x14ac:dyDescent="0.25">
      <c r="A28">
        <v>2026</v>
      </c>
      <c r="B28" s="10">
        <v>166.37</v>
      </c>
    </row>
    <row r="29" spans="1:2" x14ac:dyDescent="0.25">
      <c r="A29" s="3">
        <v>2027</v>
      </c>
      <c r="B29" s="12">
        <f t="shared" si="1"/>
        <v>157.73995780176483</v>
      </c>
    </row>
    <row r="30" spans="1:2" x14ac:dyDescent="0.25">
      <c r="A30">
        <v>2028</v>
      </c>
      <c r="B30" s="10">
        <v>149.96</v>
      </c>
    </row>
    <row r="31" spans="1:2" x14ac:dyDescent="0.25">
      <c r="A31" s="3">
        <v>2029</v>
      </c>
      <c r="B31" s="12">
        <f t="shared" si="1"/>
        <v>143.4380534265656</v>
      </c>
    </row>
    <row r="32" spans="1:2" x14ac:dyDescent="0.25">
      <c r="A32">
        <v>2030</v>
      </c>
      <c r="B32" s="10">
        <v>137.68</v>
      </c>
    </row>
    <row r="33" spans="1:6" s="15" customFormat="1" x14ac:dyDescent="0.25">
      <c r="A33" s="15">
        <v>2031</v>
      </c>
      <c r="B33" s="12">
        <f>AVERAGE(B32,B34)</f>
        <v>135.565</v>
      </c>
      <c r="F33" s="16" t="s">
        <v>36</v>
      </c>
    </row>
    <row r="34" spans="1:6" s="15" customFormat="1" x14ac:dyDescent="0.25">
      <c r="A34" s="3">
        <v>2032</v>
      </c>
      <c r="B34" s="10">
        <v>133.44999999999999</v>
      </c>
      <c r="F34" s="18" t="s">
        <v>37</v>
      </c>
    </row>
    <row r="35" spans="1:6" s="15" customFormat="1" x14ac:dyDescent="0.25">
      <c r="A35" s="15">
        <v>2033</v>
      </c>
      <c r="B35" s="12">
        <f>AVERAGE(B34,B36)</f>
        <v>131.91999999999999</v>
      </c>
    </row>
    <row r="36" spans="1:6" s="15" customFormat="1" x14ac:dyDescent="0.25">
      <c r="A36" s="3">
        <v>2034</v>
      </c>
      <c r="B36" s="10">
        <v>130.38999999999999</v>
      </c>
    </row>
    <row r="37" spans="1:6" s="15" customFormat="1" x14ac:dyDescent="0.25">
      <c r="A37" s="15">
        <v>2035</v>
      </c>
      <c r="B37" s="12">
        <f>AVERAGE(B36,B38)</f>
        <v>129.16</v>
      </c>
    </row>
    <row r="38" spans="1:6" s="15" customFormat="1" x14ac:dyDescent="0.25">
      <c r="A38" s="3">
        <v>2036</v>
      </c>
      <c r="B38" s="10">
        <v>127.93</v>
      </c>
    </row>
    <row r="39" spans="1:6" s="15" customFormat="1" x14ac:dyDescent="0.25">
      <c r="A39" s="15">
        <v>2037</v>
      </c>
      <c r="B39" s="12">
        <f>AVERAGE(B38,B40)</f>
        <v>126.855</v>
      </c>
    </row>
    <row r="40" spans="1:6" s="15" customFormat="1" x14ac:dyDescent="0.25">
      <c r="A40" s="15">
        <v>2038</v>
      </c>
      <c r="B40" s="10">
        <v>125.78</v>
      </c>
    </row>
    <row r="41" spans="1:6" s="15" customFormat="1" x14ac:dyDescent="0.25">
      <c r="A41" s="3">
        <v>2039</v>
      </c>
      <c r="B41" s="12">
        <f>AVERAGE(B40,B42)</f>
        <v>124.77000000000001</v>
      </c>
    </row>
    <row r="42" spans="1:6" s="15" customFormat="1" x14ac:dyDescent="0.25">
      <c r="A42" s="15">
        <v>2040</v>
      </c>
      <c r="B42" s="10">
        <v>123.76</v>
      </c>
    </row>
    <row r="43" spans="1:6" s="15" customFormat="1" x14ac:dyDescent="0.25">
      <c r="A43" s="3">
        <v>2041</v>
      </c>
      <c r="B43" s="12">
        <f>AVERAGE(B42,B44)</f>
        <v>122.68</v>
      </c>
    </row>
    <row r="44" spans="1:6" s="15" customFormat="1" x14ac:dyDescent="0.25">
      <c r="A44" s="15">
        <v>2042</v>
      </c>
      <c r="B44" s="10">
        <v>121.6</v>
      </c>
    </row>
    <row r="45" spans="1:6" s="15" customFormat="1" x14ac:dyDescent="0.25">
      <c r="A45" s="3">
        <v>2043</v>
      </c>
      <c r="B45" s="12">
        <f>AVERAGE(B44,B46)</f>
        <v>120.55</v>
      </c>
    </row>
    <row r="46" spans="1:6" s="15" customFormat="1" x14ac:dyDescent="0.25">
      <c r="A46" s="15">
        <v>2044</v>
      </c>
      <c r="B46" s="10">
        <v>119.5</v>
      </c>
    </row>
    <row r="47" spans="1:6" s="15" customFormat="1" x14ac:dyDescent="0.25">
      <c r="A47" s="15">
        <v>2045</v>
      </c>
      <c r="B47" s="12">
        <f>AVERAGE(B46,B48)</f>
        <v>118.49000000000001</v>
      </c>
    </row>
    <row r="48" spans="1:6" s="15" customFormat="1" x14ac:dyDescent="0.25">
      <c r="A48" s="3">
        <v>2046</v>
      </c>
      <c r="B48" s="10">
        <v>117.48</v>
      </c>
    </row>
    <row r="49" spans="1:10" s="15" customFormat="1" x14ac:dyDescent="0.25">
      <c r="A49" s="15">
        <v>2047</v>
      </c>
      <c r="B49" s="12">
        <f>AVERAGE(B48,B50)</f>
        <v>116.495</v>
      </c>
    </row>
    <row r="50" spans="1:10" s="15" customFormat="1" x14ac:dyDescent="0.25">
      <c r="A50" s="3">
        <v>2048</v>
      </c>
      <c r="B50" s="10">
        <v>115.51</v>
      </c>
    </row>
    <row r="51" spans="1:10" s="15" customFormat="1" x14ac:dyDescent="0.25">
      <c r="A51" s="15">
        <v>2049</v>
      </c>
      <c r="B51" s="12">
        <f>AVERAGE(B50,B52)</f>
        <v>114.56</v>
      </c>
    </row>
    <row r="52" spans="1:10" x14ac:dyDescent="0.25">
      <c r="A52" s="3">
        <v>2050</v>
      </c>
      <c r="B52" s="10">
        <v>113.61</v>
      </c>
    </row>
    <row r="53" spans="1:10" x14ac:dyDescent="0.25">
      <c r="B53" s="2"/>
    </row>
    <row r="54" spans="1:10" x14ac:dyDescent="0.25">
      <c r="A54" t="s">
        <v>22</v>
      </c>
      <c r="B54" s="2"/>
    </row>
    <row r="55" spans="1:10" x14ac:dyDescent="0.25">
      <c r="A55" t="s">
        <v>23</v>
      </c>
      <c r="B55" s="2"/>
    </row>
    <row r="56" spans="1:10" x14ac:dyDescent="0.25">
      <c r="A56" t="s">
        <v>24</v>
      </c>
      <c r="B56" s="2"/>
    </row>
    <row r="58" spans="1:10" x14ac:dyDescent="0.25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t="s">
        <v>0</v>
      </c>
      <c r="B59" t="s">
        <v>1</v>
      </c>
      <c r="C59" t="s">
        <v>2</v>
      </c>
    </row>
    <row r="60" spans="1:10" x14ac:dyDescent="0.25">
      <c r="A60">
        <v>603</v>
      </c>
      <c r="B60">
        <v>2010</v>
      </c>
      <c r="C60" s="14">
        <f>A60*About!$A$19</f>
        <v>636.16499999999996</v>
      </c>
    </row>
    <row r="61" spans="1:10" x14ac:dyDescent="0.25">
      <c r="A61">
        <v>779</v>
      </c>
      <c r="B61">
        <v>2010</v>
      </c>
      <c r="C61" s="14">
        <f>A61*About!$A$19</f>
        <v>821.84499999999991</v>
      </c>
    </row>
    <row r="62" spans="1:10" x14ac:dyDescent="0.25">
      <c r="A62">
        <v>711</v>
      </c>
      <c r="B62">
        <v>2010</v>
      </c>
      <c r="C62" s="14">
        <f>A62*About!$A$19</f>
        <v>750.1049999999999</v>
      </c>
    </row>
    <row r="63" spans="1:10" x14ac:dyDescent="0.25">
      <c r="A63">
        <v>707</v>
      </c>
      <c r="B63">
        <v>2010</v>
      </c>
      <c r="C63" s="14">
        <f>A63*About!$A$19</f>
        <v>745.88499999999999</v>
      </c>
    </row>
    <row r="64" spans="1:10" x14ac:dyDescent="0.25">
      <c r="A64">
        <v>637</v>
      </c>
      <c r="B64">
        <v>2010</v>
      </c>
      <c r="C64" s="14">
        <f>A64*About!$A$19</f>
        <v>672.03499999999997</v>
      </c>
    </row>
    <row r="65" spans="1:4" x14ac:dyDescent="0.25">
      <c r="C65" s="17">
        <f>AVERAGE(C60:C64)</f>
        <v>725.20699999999999</v>
      </c>
      <c r="D65" s="1" t="s">
        <v>29</v>
      </c>
    </row>
    <row r="67" spans="1:4" x14ac:dyDescent="0.25">
      <c r="A67" t="s">
        <v>25</v>
      </c>
    </row>
    <row r="68" spans="1:4" x14ac:dyDescent="0.25">
      <c r="A68" t="s">
        <v>26</v>
      </c>
    </row>
    <row r="69" spans="1:4" x14ac:dyDescent="0.25">
      <c r="A69" t="s">
        <v>27</v>
      </c>
    </row>
    <row r="70" spans="1:4" x14ac:dyDescent="0.25">
      <c r="A70" t="s">
        <v>28</v>
      </c>
    </row>
    <row r="71" spans="1:4" x14ac:dyDescent="0.25">
      <c r="A71" t="s">
        <v>42</v>
      </c>
    </row>
    <row r="73" spans="1:4" x14ac:dyDescent="0.25">
      <c r="A73" s="5" t="s">
        <v>5</v>
      </c>
      <c r="B73" s="4"/>
      <c r="C73" s="4"/>
      <c r="D73" s="4"/>
    </row>
    <row r="74" spans="1:4" x14ac:dyDescent="0.25">
      <c r="B74" t="s">
        <v>6</v>
      </c>
    </row>
    <row r="75" spans="1:4" x14ac:dyDescent="0.25">
      <c r="A75" s="2"/>
      <c r="B75" t="s">
        <v>3</v>
      </c>
      <c r="C75" t="s">
        <v>0</v>
      </c>
    </row>
    <row r="76" spans="1:4" x14ac:dyDescent="0.25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5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5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5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5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5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5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5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5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5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5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5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5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5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5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5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5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5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5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5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5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5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5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5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5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5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5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5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5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5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5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5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5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5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5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5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5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5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5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5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5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8"/>
  <sheetViews>
    <sheetView tabSelected="1" workbookViewId="0"/>
  </sheetViews>
  <sheetFormatPr defaultRowHeight="15" x14ac:dyDescent="0.25"/>
  <cols>
    <col min="1" max="1" width="11.140625" customWidth="1"/>
    <col min="2" max="2" width="21.42578125" customWidth="1"/>
  </cols>
  <sheetData>
    <row r="1" spans="1:2" x14ac:dyDescent="0.25">
      <c r="A1" s="13" t="s">
        <v>1</v>
      </c>
      <c r="B1" s="13" t="s">
        <v>31</v>
      </c>
    </row>
    <row r="2" spans="1:2" x14ac:dyDescent="0.25">
      <c r="A2">
        <f>Calculations!A80</f>
        <v>2014</v>
      </c>
      <c r="B2" s="9">
        <f>Calculations!C80*1000</f>
        <v>635681.28648150526</v>
      </c>
    </row>
    <row r="3" spans="1:2" x14ac:dyDescent="0.25">
      <c r="A3">
        <f>Calculations!A81</f>
        <v>2015</v>
      </c>
      <c r="B3" s="9">
        <f>Calculations!C81*1000</f>
        <v>615679.62000688352</v>
      </c>
    </row>
    <row r="4" spans="1:2" x14ac:dyDescent="0.25">
      <c r="A4">
        <f>Calculations!A82</f>
        <v>2016</v>
      </c>
      <c r="B4" s="9">
        <f>Calculations!C82*1000</f>
        <v>596629.85829409957</v>
      </c>
    </row>
    <row r="5" spans="1:2" x14ac:dyDescent="0.25">
      <c r="A5">
        <f>Calculations!A83</f>
        <v>2017</v>
      </c>
      <c r="B5" s="9">
        <f>Calculations!C83*1000</f>
        <v>578532.00134338625</v>
      </c>
    </row>
    <row r="6" spans="1:2" x14ac:dyDescent="0.25">
      <c r="A6">
        <f>Calculations!A84</f>
        <v>2018</v>
      </c>
      <c r="B6" s="9">
        <f>Calculations!C84*1000</f>
        <v>561998.2359458115</v>
      </c>
    </row>
    <row r="7" spans="1:2" x14ac:dyDescent="0.25">
      <c r="A7">
        <f>Calculations!A85</f>
        <v>2019</v>
      </c>
      <c r="B7" s="9">
        <f>Calculations!C85*1000</f>
        <v>545192.00172863714</v>
      </c>
    </row>
    <row r="8" spans="1:2" x14ac:dyDescent="0.25">
      <c r="A8">
        <f>Calculations!A86</f>
        <v>2020</v>
      </c>
      <c r="B8" s="9">
        <f>Calculations!C86*1000</f>
        <v>528728.2359458115</v>
      </c>
    </row>
    <row r="9" spans="1:2" x14ac:dyDescent="0.25">
      <c r="A9">
        <f>Calculations!A87</f>
        <v>2021</v>
      </c>
      <c r="B9" s="9">
        <f>Calculations!C87*1000</f>
        <v>515659.62116147205</v>
      </c>
    </row>
    <row r="10" spans="1:2" x14ac:dyDescent="0.25">
      <c r="A10">
        <f>Calculations!A88</f>
        <v>2022</v>
      </c>
      <c r="B10" s="9">
        <f>Calculations!C88*1000</f>
        <v>502568.2359458115</v>
      </c>
    </row>
    <row r="11" spans="1:2" x14ac:dyDescent="0.25">
      <c r="A11">
        <f>Calculations!A89</f>
        <v>2023</v>
      </c>
      <c r="B11" s="9">
        <f>Calculations!C89*1000</f>
        <v>489934.8596421238</v>
      </c>
    </row>
    <row r="12" spans="1:2" x14ac:dyDescent="0.25">
      <c r="A12">
        <f>Calculations!A90</f>
        <v>2024</v>
      </c>
      <c r="B12" s="9">
        <f>Calculations!C90*1000</f>
        <v>478998.23594581155</v>
      </c>
    </row>
    <row r="13" spans="1:2" x14ac:dyDescent="0.25">
      <c r="A13">
        <f>Calculations!A91</f>
        <v>2025</v>
      </c>
      <c r="B13" s="9">
        <f>Calculations!C91*1000</f>
        <v>468017.71717082523</v>
      </c>
    </row>
    <row r="14" spans="1:2" x14ac:dyDescent="0.25">
      <c r="A14">
        <f>Calculations!A92</f>
        <v>2026</v>
      </c>
      <c r="B14" s="9">
        <f>Calculations!C92*1000</f>
        <v>458538.2359458115</v>
      </c>
    </row>
    <row r="15" spans="1:2" x14ac:dyDescent="0.25">
      <c r="A15">
        <f>Calculations!A93</f>
        <v>2027</v>
      </c>
      <c r="B15" s="9">
        <f>Calculations!C93*1000</f>
        <v>449908.19374757633</v>
      </c>
    </row>
    <row r="16" spans="1:2" x14ac:dyDescent="0.25">
      <c r="A16">
        <f>Calculations!A94</f>
        <v>2028</v>
      </c>
      <c r="B16" s="9">
        <f>Calculations!C94*1000</f>
        <v>442128.23594581155</v>
      </c>
    </row>
    <row r="17" spans="1:2" x14ac:dyDescent="0.25">
      <c r="A17">
        <f>Calculations!A95</f>
        <v>2029</v>
      </c>
      <c r="B17" s="9">
        <f>Calculations!C95*1000</f>
        <v>435606.2893723771</v>
      </c>
    </row>
    <row r="18" spans="1:2" x14ac:dyDescent="0.25">
      <c r="A18">
        <f>Calculations!A96</f>
        <v>2030</v>
      </c>
      <c r="B18" s="9">
        <f>Calculations!C96*1000</f>
        <v>429848.2359458115</v>
      </c>
    </row>
    <row r="19" spans="1:2" x14ac:dyDescent="0.25">
      <c r="A19" s="15">
        <f>Calculations!A97</f>
        <v>2031</v>
      </c>
      <c r="B19" s="9">
        <f>Calculations!C97*1000</f>
        <v>427733.2359458115</v>
      </c>
    </row>
    <row r="20" spans="1:2" x14ac:dyDescent="0.25">
      <c r="A20" s="15">
        <f>Calculations!A98</f>
        <v>2032</v>
      </c>
      <c r="B20" s="9">
        <f>Calculations!C98*1000</f>
        <v>425618.2359458115</v>
      </c>
    </row>
    <row r="21" spans="1:2" x14ac:dyDescent="0.25">
      <c r="A21" s="15">
        <f>Calculations!A99</f>
        <v>2033</v>
      </c>
      <c r="B21" s="9">
        <f>Calculations!C99*1000</f>
        <v>424088.23594581144</v>
      </c>
    </row>
    <row r="22" spans="1:2" x14ac:dyDescent="0.25">
      <c r="A22" s="15">
        <f>Calculations!A100</f>
        <v>2034</v>
      </c>
      <c r="B22" s="9">
        <f>Calculations!C100*1000</f>
        <v>422558.2359458115</v>
      </c>
    </row>
    <row r="23" spans="1:2" x14ac:dyDescent="0.25">
      <c r="A23" s="15">
        <f>Calculations!A101</f>
        <v>2035</v>
      </c>
      <c r="B23" s="9">
        <f>Calculations!C101*1000</f>
        <v>421328.23594581144</v>
      </c>
    </row>
    <row r="24" spans="1:2" x14ac:dyDescent="0.25">
      <c r="A24" s="15">
        <f>Calculations!A102</f>
        <v>2036</v>
      </c>
      <c r="B24" s="9">
        <f>Calculations!C102*1000</f>
        <v>420098.2359458115</v>
      </c>
    </row>
    <row r="25" spans="1:2" x14ac:dyDescent="0.25">
      <c r="A25" s="15">
        <f>Calculations!A103</f>
        <v>2037</v>
      </c>
      <c r="B25" s="9">
        <f>Calculations!C103*1000</f>
        <v>419023.2359458115</v>
      </c>
    </row>
    <row r="26" spans="1:2" x14ac:dyDescent="0.25">
      <c r="A26" s="15">
        <f>Calculations!A104</f>
        <v>2038</v>
      </c>
      <c r="B26" s="9">
        <f>Calculations!C104*1000</f>
        <v>417948.23594581144</v>
      </c>
    </row>
    <row r="27" spans="1:2" x14ac:dyDescent="0.25">
      <c r="A27" s="15">
        <f>Calculations!A105</f>
        <v>2039</v>
      </c>
      <c r="B27" s="9">
        <f>Calculations!C105*1000</f>
        <v>416938.2359458115</v>
      </c>
    </row>
    <row r="28" spans="1:2" x14ac:dyDescent="0.25">
      <c r="A28" s="15">
        <f>Calculations!A106</f>
        <v>2040</v>
      </c>
      <c r="B28" s="9">
        <f>Calculations!C106*1000</f>
        <v>415928.2359458115</v>
      </c>
    </row>
    <row r="29" spans="1:2" x14ac:dyDescent="0.25">
      <c r="A29" s="15">
        <f>Calculations!A107</f>
        <v>2041</v>
      </c>
      <c r="B29" s="9">
        <f>Calculations!C107*1000</f>
        <v>414848.2359458115</v>
      </c>
    </row>
    <row r="30" spans="1:2" x14ac:dyDescent="0.25">
      <c r="A30" s="15">
        <f>Calculations!A108</f>
        <v>2042</v>
      </c>
      <c r="B30" s="9">
        <f>Calculations!C108*1000</f>
        <v>413768.2359458115</v>
      </c>
    </row>
    <row r="31" spans="1:2" x14ac:dyDescent="0.25">
      <c r="A31" s="15">
        <f>Calculations!A109</f>
        <v>2043</v>
      </c>
      <c r="B31" s="9">
        <f>Calculations!C109*1000</f>
        <v>412718.2359458115</v>
      </c>
    </row>
    <row r="32" spans="1:2" x14ac:dyDescent="0.25">
      <c r="A32" s="15">
        <f>Calculations!A110</f>
        <v>2044</v>
      </c>
      <c r="B32" s="9">
        <f>Calculations!C110*1000</f>
        <v>411668.2359458115</v>
      </c>
    </row>
    <row r="33" spans="1:2" x14ac:dyDescent="0.25">
      <c r="A33" s="15">
        <f>Calculations!A111</f>
        <v>2045</v>
      </c>
      <c r="B33" s="9">
        <f>Calculations!C111*1000</f>
        <v>410658.2359458115</v>
      </c>
    </row>
    <row r="34" spans="1:2" x14ac:dyDescent="0.25">
      <c r="A34" s="15">
        <f>Calculations!A112</f>
        <v>2046</v>
      </c>
      <c r="B34" s="9">
        <f>Calculations!C112*1000</f>
        <v>409648.2359458115</v>
      </c>
    </row>
    <row r="35" spans="1:2" x14ac:dyDescent="0.25">
      <c r="A35" s="15">
        <f>Calculations!A113</f>
        <v>2047</v>
      </c>
      <c r="B35" s="9">
        <f>Calculations!C113*1000</f>
        <v>408663.2359458115</v>
      </c>
    </row>
    <row r="36" spans="1:2" x14ac:dyDescent="0.25">
      <c r="A36" s="15">
        <f>Calculations!A114</f>
        <v>2048</v>
      </c>
      <c r="B36" s="9">
        <f>Calculations!C114*1000</f>
        <v>407678.2359458115</v>
      </c>
    </row>
    <row r="37" spans="1:2" x14ac:dyDescent="0.25">
      <c r="A37" s="15">
        <f>Calculations!A115</f>
        <v>2049</v>
      </c>
      <c r="B37" s="9">
        <f>Calculations!C115*1000</f>
        <v>406728.2359458115</v>
      </c>
    </row>
    <row r="38" spans="1:2" x14ac:dyDescent="0.25">
      <c r="A38" s="15">
        <f>Calculations!A116</f>
        <v>2050</v>
      </c>
      <c r="B38" s="9">
        <f>Calculations!C116*1000</f>
        <v>405778.2359458115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A10B14-3846-4D1A-A8CE-FD492DA6BF59}">
  <ds:schemaRefs>
    <ds:schemaRef ds:uri="http://purl.org/dc/elements/1.1/"/>
    <ds:schemaRef ds:uri="http://schemas.microsoft.com/sharepoint/v3"/>
    <ds:schemaRef ds:uri="http://schemas.openxmlformats.org/package/2006/metadata/core-properties"/>
    <ds:schemaRef ds:uri="http://www.w3.org/XML/1998/namespace"/>
    <ds:schemaRef ds:uri="7889d872-e2a2-4afb-87bc-97561eced75f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c9df191c-55f2-496b-9838-9a5abe4742a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6141A9-E995-4C12-B049-FEDF17E4B1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0E36ED-7D10-49C4-9318-81321DCE3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Xiaoqian Jiang</cp:lastModifiedBy>
  <dcterms:created xsi:type="dcterms:W3CDTF">2015-05-01T22:00:45Z</dcterms:created>
  <dcterms:modified xsi:type="dcterms:W3CDTF">2019-08-02T06:21:46Z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