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InputData FOR HONG KONG\UPDATE InputData for Hong Kong\InputData\elec\BTaDLP\"/>
    </mc:Choice>
  </mc:AlternateContent>
  <xr:revisionPtr revIDLastSave="1" documentId="11_328EDCAB64E103CCB8E5012FD5BF42AED88836FD" xr6:coauthVersionLast="41" xr6:coauthVersionMax="41" xr10:uidLastSave="{6E5DB782-E2DE-4A83-A11D-06085F683EB6}"/>
  <bookViews>
    <workbookView xWindow="-120" yWindow="-120" windowWidth="20730" windowHeight="11160" activeTab="2" xr2:uid="{00000000-000D-0000-FFFF-FFFF00000000}"/>
  </bookViews>
  <sheets>
    <sheet name="About" sheetId="1" r:id="rId1"/>
    <sheet name="HK History Data" sheetId="8" r:id="rId2"/>
    <sheet name="Calc" sheetId="7" r:id="rId3"/>
    <sheet name="BTaDLP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7" l="1"/>
  <c r="C10" i="7" l="1"/>
  <c r="C11" i="7"/>
  <c r="C12" i="7"/>
  <c r="C13" i="7"/>
  <c r="C14" i="7"/>
  <c r="C15" i="7"/>
  <c r="C16" i="7"/>
  <c r="C17" i="7"/>
  <c r="C18" i="7"/>
  <c r="C19" i="7"/>
  <c r="C9" i="7"/>
  <c r="C8" i="7"/>
  <c r="C3" i="7"/>
  <c r="C4" i="7"/>
  <c r="C5" i="7"/>
  <c r="C6" i="7"/>
  <c r="C7" i="7"/>
  <c r="C2" i="7"/>
  <c r="H5" i="8" l="1"/>
  <c r="H6" i="8"/>
  <c r="H7" i="8"/>
  <c r="H8" i="8"/>
  <c r="H9" i="8"/>
  <c r="H10" i="8"/>
  <c r="H11" i="8"/>
  <c r="H12" i="8"/>
  <c r="H13" i="8"/>
  <c r="H14" i="8"/>
  <c r="G5" i="8"/>
  <c r="G6" i="8"/>
  <c r="G7" i="8"/>
  <c r="G8" i="8"/>
  <c r="G9" i="8"/>
  <c r="G10" i="8"/>
  <c r="G11" i="8"/>
  <c r="G12" i="8"/>
  <c r="G13" i="8"/>
  <c r="G14" i="8"/>
  <c r="H4" i="8"/>
  <c r="G4" i="8"/>
  <c r="B3" i="7" l="1"/>
  <c r="D3" i="7" s="1"/>
  <c r="B4" i="7"/>
  <c r="D4" i="7" s="1"/>
  <c r="B5" i="7"/>
  <c r="D5" i="7" s="1"/>
  <c r="B6" i="7"/>
  <c r="B7" i="7"/>
  <c r="D7" i="7" s="1"/>
  <c r="B8" i="7"/>
  <c r="D8" i="7" s="1"/>
  <c r="B2" i="7"/>
  <c r="D6" i="7" l="1"/>
  <c r="B10" i="7"/>
  <c r="B11" i="7"/>
  <c r="B12" i="7"/>
  <c r="B13" i="7"/>
  <c r="B14" i="7"/>
  <c r="B15" i="7"/>
  <c r="B16" i="7"/>
  <c r="B17" i="7"/>
  <c r="B18" i="7"/>
  <c r="B19" i="7"/>
  <c r="B9" i="7"/>
  <c r="D18" i="7"/>
  <c r="D9" i="7" l="1"/>
  <c r="D16" i="7"/>
  <c r="D17" i="7"/>
  <c r="D13" i="7"/>
  <c r="D12" i="7"/>
  <c r="D14" i="7"/>
  <c r="D19" i="7"/>
  <c r="D15" i="7"/>
  <c r="D11" i="7"/>
  <c r="D10" i="7"/>
  <c r="D23" i="7" l="1"/>
  <c r="C2" i="2" l="1"/>
  <c r="G2" i="2"/>
  <c r="K2" i="2"/>
  <c r="O2" i="2"/>
  <c r="S2" i="2"/>
  <c r="W2" i="2"/>
  <c r="AA2" i="2"/>
  <c r="AE2" i="2"/>
  <c r="AI2" i="2"/>
  <c r="E2" i="2"/>
  <c r="Q2" i="2"/>
  <c r="Y2" i="2"/>
  <c r="AK2" i="2"/>
  <c r="J2" i="2"/>
  <c r="R2" i="2"/>
  <c r="Z2" i="2"/>
  <c r="AH2" i="2"/>
  <c r="D2" i="2"/>
  <c r="H2" i="2"/>
  <c r="L2" i="2"/>
  <c r="P2" i="2"/>
  <c r="T2" i="2"/>
  <c r="X2" i="2"/>
  <c r="AB2" i="2"/>
  <c r="AF2" i="2"/>
  <c r="AJ2" i="2"/>
  <c r="I2" i="2"/>
  <c r="M2" i="2"/>
  <c r="U2" i="2"/>
  <c r="AC2" i="2"/>
  <c r="AG2" i="2"/>
  <c r="F2" i="2"/>
  <c r="N2" i="2"/>
  <c r="V2" i="2"/>
  <c r="AD2" i="2"/>
  <c r="B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B9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The 2007-2010 "Loss" data from two HK Energy annual reports are different. See sheet" HK History Data"</t>
        </r>
      </text>
    </comment>
  </commentList>
</comments>
</file>

<file path=xl/sharedStrings.xml><?xml version="1.0" encoding="utf-8"?>
<sst xmlns="http://schemas.openxmlformats.org/spreadsheetml/2006/main" count="59" uniqueCount="50">
  <si>
    <t>Source:</t>
  </si>
  <si>
    <t>Trans and Dist Loss Perc</t>
  </si>
  <si>
    <t>BTaDLP BAU Transmission and Distribution Loss Percentage</t>
  </si>
  <si>
    <t>Average</t>
  </si>
  <si>
    <t>About</t>
    <phoneticPr fontId="4" type="noConversion"/>
  </si>
  <si>
    <t>1. The HK data of BTaDLP includes both (1) Losses in transmission and distribution</t>
    <phoneticPr fontId="4" type="noConversion"/>
  </si>
  <si>
    <t>and (2)Industry Own use</t>
    <phoneticPr fontId="4" type="noConversion"/>
  </si>
  <si>
    <t>Electricity production, imports, exports and consumption</t>
    <phoneticPr fontId="4" type="noConversion"/>
  </si>
  <si>
    <t>Year</t>
    <phoneticPr fontId="4" type="noConversion"/>
  </si>
  <si>
    <t>Electricity generated at local plants</t>
    <phoneticPr fontId="4" type="noConversion"/>
  </si>
  <si>
    <t>Imports of electricity from the mainland of China</t>
    <phoneticPr fontId="4" type="noConversion"/>
  </si>
  <si>
    <t>System Loss</t>
    <phoneticPr fontId="4" type="noConversion"/>
  </si>
  <si>
    <t>Exports of electricity to the mainland of China</t>
    <phoneticPr fontId="4" type="noConversion"/>
  </si>
  <si>
    <t>Local electricity consumption, as measured at meter points</t>
    <phoneticPr fontId="4" type="noConversion"/>
  </si>
  <si>
    <t>Notes:</t>
    <phoneticPr fontId="4" type="noConversion"/>
  </si>
  <si>
    <t>1 terajoule = 10^12 joules.</t>
    <phoneticPr fontId="4" type="noConversion"/>
  </si>
  <si>
    <t>Loss Percentage</t>
    <phoneticPr fontId="4" type="noConversion"/>
  </si>
  <si>
    <t>Unit: TJ(terajoule)</t>
    <phoneticPr fontId="4" type="noConversion"/>
  </si>
  <si>
    <t>From: Hong Kong Energy Statistics Annual Report-2010</t>
    <phoneticPr fontId="4" type="noConversion"/>
  </si>
  <si>
    <t>Year</t>
    <phoneticPr fontId="4" type="noConversion"/>
  </si>
  <si>
    <t>T&amp;D Losses and Own Use(TJ)</t>
    <phoneticPr fontId="4" type="noConversion"/>
  </si>
  <si>
    <t>Time Series of Loss Percentage</t>
    <phoneticPr fontId="4" type="noConversion"/>
  </si>
  <si>
    <t>Note: Because the 2007-2010 "Loss" data from</t>
    <phoneticPr fontId="4" type="noConversion"/>
  </si>
  <si>
    <t xml:space="preserve"> two HK Energy annual reports are different,</t>
    <phoneticPr fontId="4" type="noConversion"/>
  </si>
  <si>
    <t xml:space="preserve"> the line above showing the loss percentage time-series </t>
    <phoneticPr fontId="4" type="noConversion"/>
  </si>
  <si>
    <t>Observation:</t>
    <phoneticPr fontId="4" type="noConversion"/>
  </si>
  <si>
    <t>No meaningful trend since 2000, so we assume T&amp;D losses going forward are constant at the average value of 2000-2017</t>
    <phoneticPr fontId="4" type="noConversion"/>
  </si>
  <si>
    <t>Hong Kong Energy Statistics Annual Report</t>
  </si>
  <si>
    <t>If the percentge of Industry Own Use can be calculated later, then it can be further separated.</t>
    <phoneticPr fontId="4" type="noConversion"/>
  </si>
  <si>
    <t>Census and Statistics Department, HK</t>
  </si>
  <si>
    <t>2010，2017</t>
    <phoneticPr fontId="4" type="noConversion"/>
  </si>
  <si>
    <t>https://www.censtatd.gov.hk/hkstat/sub/sp90.jsp?productCode=B1100002</t>
    <phoneticPr fontId="4" type="noConversion"/>
  </si>
  <si>
    <t>HK History Data</t>
    <phoneticPr fontId="12" type="noConversion"/>
  </si>
  <si>
    <t>The data for 2008 and later are from</t>
    <phoneticPr fontId="4" type="noConversion"/>
  </si>
  <si>
    <t>anneal report 2017.</t>
    <phoneticPr fontId="4" type="noConversion"/>
  </si>
  <si>
    <t>before 2007(from annual report 2010) are dotted.</t>
    <phoneticPr fontId="4" type="noConversion"/>
  </si>
  <si>
    <t>From: Hong Kong Energy Statistics Annual Report-2017</t>
    <phoneticPr fontId="4" type="noConversion"/>
  </si>
  <si>
    <t>Col:B+C-E</t>
    <phoneticPr fontId="4" type="noConversion"/>
  </si>
  <si>
    <t>Col:D+F</t>
    <phoneticPr fontId="4" type="noConversion"/>
  </si>
  <si>
    <t>For Checking</t>
    <phoneticPr fontId="4" type="noConversion"/>
  </si>
  <si>
    <t>2.Accoding to the checking calculations in "HK History Data", the System Loss data</t>
    <phoneticPr fontId="4" type="noConversion"/>
  </si>
  <si>
    <t>can be viewed as "System loss in total electricity, including the imported amount".</t>
    <phoneticPr fontId="4" type="noConversion"/>
  </si>
  <si>
    <t>So the Loss percentage is calculated from"System loss"/("Local generated Elec"+"Imported Elec")</t>
    <phoneticPr fontId="4" type="noConversion"/>
  </si>
  <si>
    <t xml:space="preserve">"System loss" includes energy lossess in electricity generation, transmission and distribution. </t>
    <phoneticPr fontId="4" type="noConversion"/>
  </si>
  <si>
    <t>It also includes electricity consumed within the electricity companies, such as in their offices and staff residence.</t>
  </si>
  <si>
    <t xml:space="preserve">"System loss" includes energy lossess in electricity generation, transmission and distribution. </t>
    <phoneticPr fontId="4" type="noConversion"/>
  </si>
  <si>
    <t>Electricity,Generated+Imported(TJ)</t>
    <phoneticPr fontId="4" type="noConversion"/>
  </si>
  <si>
    <t>Note:This seems to be different from the method used in EPS-US model(which uses "Loss"/"Net (Local) Generated")</t>
    <phoneticPr fontId="4" type="noConversion"/>
  </si>
  <si>
    <t>I think the key to make the loss rate more credit is to separated the "Own Use" and "Loss" parts in "System loss"</t>
    <phoneticPr fontId="4" type="noConversion"/>
  </si>
  <si>
    <t>Then substract the "Own use" part both in "Local generation" and in "System Loss".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</si>
</sst>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rgb="FF000000"/>
      <name val="等线"/>
      <family val="2"/>
    </font>
    <font>
      <sz val="9"/>
      <name val="等线"/>
      <family val="3"/>
      <charset val="134"/>
    </font>
    <font>
      <sz val="11"/>
      <color theme="1"/>
      <name val="等线"/>
      <family val="2"/>
    </font>
    <font>
      <sz val="11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1" fillId="2" borderId="0" xfId="0" applyFont="1" applyFill="1"/>
    <xf numFmtId="0" fontId="13" fillId="0" borderId="0" xfId="0" applyFont="1"/>
    <xf numFmtId="49" fontId="0" fillId="0" borderId="0" xfId="0" applyNumberFormat="1" applyAlignment="1">
      <alignment horizontal="left"/>
    </xf>
    <xf numFmtId="0" fontId="2" fillId="0" borderId="0" xfId="1"/>
    <xf numFmtId="0" fontId="10" fillId="0" borderId="0" xfId="0" applyFont="1"/>
    <xf numFmtId="0" fontId="14" fillId="0" borderId="0" xfId="0" applyFont="1"/>
    <xf numFmtId="0" fontId="7" fillId="3" borderId="0" xfId="0" applyFont="1" applyFill="1"/>
    <xf numFmtId="0" fontId="7" fillId="3" borderId="0" xfId="0" applyFont="1" applyFill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HK Electricity</a:t>
            </a:r>
            <a:r>
              <a:rPr lang="en-US" altLang="zh-CN" baseline="0"/>
              <a:t> T&amp;D&amp;OwnUse </a:t>
            </a:r>
            <a:r>
              <a:rPr lang="en-US" altLang="zh-CN"/>
              <a:t>Loss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Calc!$D$1</c:f>
              <c:strCache>
                <c:ptCount val="1"/>
                <c:pt idx="0">
                  <c:v>Loss 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7D-45F0-B553-1560A0635C83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7D-45F0-B553-1560A0635C83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7D-45F0-B553-1560A0635C83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7D-45F0-B553-1560A0635C83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F7D-45F0-B553-1560A0635C83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F7D-45F0-B553-1560A0635C83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F7D-45F0-B553-1560A0635C83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F7D-45F0-B553-1560A0635C83}"/>
              </c:ext>
            </c:extLst>
          </c:dPt>
          <c:cat>
            <c:numRef>
              <c:f>Calc!$A$2:$A$19</c:f>
              <c:numCache>
                <c:formatCode>General</c:formatCode>
                <c:ptCount val="18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</c:numCache>
            </c:numRef>
          </c:cat>
          <c:val>
            <c:numRef>
              <c:f>Calc!$D$2:$D$19</c:f>
              <c:numCache>
                <c:formatCode>0.000</c:formatCode>
                <c:ptCount val="18"/>
                <c:pt idx="0">
                  <c:v>9.7562117513292981E-2</c:v>
                </c:pt>
                <c:pt idx="1">
                  <c:v>9.2142082675963979E-2</c:v>
                </c:pt>
                <c:pt idx="2">
                  <c:v>9.5113530656711007E-2</c:v>
                </c:pt>
                <c:pt idx="3">
                  <c:v>9.6750378214826016E-2</c:v>
                </c:pt>
                <c:pt idx="4">
                  <c:v>9.9144763301710473E-2</c:v>
                </c:pt>
                <c:pt idx="5">
                  <c:v>9.9169746879529036E-2</c:v>
                </c:pt>
                <c:pt idx="6">
                  <c:v>9.3870451931438836E-2</c:v>
                </c:pt>
                <c:pt idx="7">
                  <c:v>8.9306545690213873E-2</c:v>
                </c:pt>
                <c:pt idx="8">
                  <c:v>8.8324376024776829E-2</c:v>
                </c:pt>
                <c:pt idx="9">
                  <c:v>8.9938956218415994E-2</c:v>
                </c:pt>
                <c:pt idx="10">
                  <c:v>8.8736851691635171E-2</c:v>
                </c:pt>
                <c:pt idx="11">
                  <c:v>9.5254576004376437E-2</c:v>
                </c:pt>
                <c:pt idx="12">
                  <c:v>0.10095955829149644</c:v>
                </c:pt>
                <c:pt idx="13">
                  <c:v>9.8438110776865678E-2</c:v>
                </c:pt>
                <c:pt idx="14">
                  <c:v>9.9529193862329404E-2</c:v>
                </c:pt>
                <c:pt idx="15">
                  <c:v>9.1953444409022519E-2</c:v>
                </c:pt>
                <c:pt idx="16">
                  <c:v>9.1254583098481515E-2</c:v>
                </c:pt>
                <c:pt idx="17">
                  <c:v>8.8362068965517238E-2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D-45F0-B553-1560A0635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0781423"/>
        <c:axId val="2120766031"/>
      </c:lineChart>
      <c:catAx>
        <c:axId val="2120781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766031"/>
        <c:crosses val="autoZero"/>
        <c:auto val="1"/>
        <c:lblAlgn val="ctr"/>
        <c:lblOffset val="100"/>
        <c:noMultiLvlLbl val="0"/>
      </c:catAx>
      <c:valAx>
        <c:axId val="21207660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78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601031</xdr:colOff>
      <xdr:row>2</xdr:row>
      <xdr:rowOff>6350</xdr:rowOff>
    </xdr:from>
    <xdr:to>
      <xdr:col>10</xdr:col>
      <xdr:colOff>607687</xdr:colOff>
      <xdr:row>14</xdr:row>
      <xdr:rowOff>20483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气流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enstatd.gov.hk/hkstat/sub/sp90.jsp?productCode=B11000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H22" sqref="H22"/>
    </sheetView>
  </sheetViews>
  <sheetFormatPr defaultRowHeight="15"/>
  <cols>
    <col min="2" max="2" width="38.85546875" customWidth="1"/>
  </cols>
  <sheetData>
    <row r="1" spans="1:2">
      <c r="A1" s="1" t="s">
        <v>2</v>
      </c>
    </row>
    <row r="3" spans="1:2">
      <c r="A3" s="1" t="s">
        <v>0</v>
      </c>
      <c r="B3" s="13" t="s">
        <v>32</v>
      </c>
    </row>
    <row r="4" spans="1:2">
      <c r="B4" s="14" t="s">
        <v>27</v>
      </c>
    </row>
    <row r="5" spans="1:2">
      <c r="B5" t="s">
        <v>29</v>
      </c>
    </row>
    <row r="6" spans="1:2">
      <c r="B6" s="15" t="s">
        <v>30</v>
      </c>
    </row>
    <row r="7" spans="1:2">
      <c r="B7" s="16" t="s">
        <v>31</v>
      </c>
    </row>
    <row r="9" spans="1:2">
      <c r="A9" s="5" t="s">
        <v>4</v>
      </c>
    </row>
    <row r="10" spans="1:2">
      <c r="A10" t="s">
        <v>5</v>
      </c>
    </row>
    <row r="11" spans="1:2">
      <c r="A11" t="s">
        <v>6</v>
      </c>
    </row>
    <row r="12" spans="1:2">
      <c r="A12" t="s">
        <v>28</v>
      </c>
    </row>
    <row r="14" spans="1:2">
      <c r="A14" t="s">
        <v>40</v>
      </c>
    </row>
    <row r="15" spans="1:2">
      <c r="A15" t="s">
        <v>41</v>
      </c>
    </row>
    <row r="16" spans="1:2">
      <c r="A16" t="s">
        <v>42</v>
      </c>
    </row>
    <row r="17" spans="2:2">
      <c r="B17" t="s">
        <v>47</v>
      </c>
    </row>
    <row r="18" spans="2:2">
      <c r="B18" t="s">
        <v>48</v>
      </c>
    </row>
    <row r="19" spans="2:2">
      <c r="B19" t="s">
        <v>49</v>
      </c>
    </row>
  </sheetData>
  <phoneticPr fontId="4" type="noConversion"/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E16" sqref="E16"/>
    </sheetView>
  </sheetViews>
  <sheetFormatPr defaultColWidth="8.7109375" defaultRowHeight="14.25"/>
  <cols>
    <col min="1" max="1" width="8.7109375" style="7"/>
    <col min="2" max="2" width="22.140625" style="7" customWidth="1"/>
    <col min="3" max="3" width="24.7109375" style="7" bestFit="1" customWidth="1"/>
    <col min="4" max="4" width="7.85546875" style="7" bestFit="1" customWidth="1"/>
    <col min="5" max="5" width="22.28515625" style="7" bestFit="1" customWidth="1"/>
    <col min="6" max="6" width="27.85546875" style="7" customWidth="1"/>
    <col min="7" max="7" width="10.42578125" style="7" customWidth="1"/>
    <col min="8" max="16384" width="8.7109375" style="7"/>
  </cols>
  <sheetData>
    <row r="1" spans="1:8">
      <c r="A1" s="18" t="s">
        <v>36</v>
      </c>
    </row>
    <row r="2" spans="1:8" ht="24.6" customHeight="1">
      <c r="A2" s="6" t="s">
        <v>7</v>
      </c>
      <c r="E2" s="7" t="s">
        <v>17</v>
      </c>
      <c r="G2" s="19" t="s">
        <v>39</v>
      </c>
      <c r="H2" s="19"/>
    </row>
    <row r="3" spans="1:8" s="9" customFormat="1" ht="36.6" customHeight="1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20" t="s">
        <v>37</v>
      </c>
      <c r="H3" s="20" t="s">
        <v>38</v>
      </c>
    </row>
    <row r="4" spans="1:8">
      <c r="A4" s="10">
        <v>2007</v>
      </c>
      <c r="B4" s="10">
        <v>140212</v>
      </c>
      <c r="C4" s="10">
        <v>37233</v>
      </c>
      <c r="D4" s="10">
        <v>15847</v>
      </c>
      <c r="E4" s="10">
        <v>14527</v>
      </c>
      <c r="F4" s="10">
        <v>147072</v>
      </c>
      <c r="G4" s="19">
        <f>B4+C4-E4</f>
        <v>162918</v>
      </c>
      <c r="H4" s="19">
        <f>F4+D4</f>
        <v>162919</v>
      </c>
    </row>
    <row r="5" spans="1:8">
      <c r="A5" s="10">
        <v>2008</v>
      </c>
      <c r="B5" s="10">
        <v>136765</v>
      </c>
      <c r="C5" s="10">
        <v>38883</v>
      </c>
      <c r="D5" s="10">
        <v>15514</v>
      </c>
      <c r="E5" s="10">
        <v>12789</v>
      </c>
      <c r="F5" s="10">
        <v>147345</v>
      </c>
      <c r="G5" s="19">
        <f t="shared" ref="G5:G14" si="0">B5+C5-E5</f>
        <v>162859</v>
      </c>
      <c r="H5" s="19">
        <f t="shared" ref="H5:H14" si="1">F5+D5</f>
        <v>162859</v>
      </c>
    </row>
    <row r="6" spans="1:8">
      <c r="A6" s="10">
        <v>2009</v>
      </c>
      <c r="B6" s="10">
        <v>139420</v>
      </c>
      <c r="C6" s="10">
        <v>39468</v>
      </c>
      <c r="D6" s="10">
        <v>16089</v>
      </c>
      <c r="E6" s="10">
        <v>13432</v>
      </c>
      <c r="F6" s="10">
        <v>149366</v>
      </c>
      <c r="G6" s="19">
        <f t="shared" si="0"/>
        <v>165456</v>
      </c>
      <c r="H6" s="19">
        <f t="shared" si="1"/>
        <v>165455</v>
      </c>
    </row>
    <row r="7" spans="1:8">
      <c r="A7" s="10">
        <v>2010</v>
      </c>
      <c r="B7" s="10">
        <v>137850</v>
      </c>
      <c r="C7" s="10">
        <v>37838</v>
      </c>
      <c r="D7" s="10">
        <v>15590</v>
      </c>
      <c r="E7" s="10">
        <v>9392</v>
      </c>
      <c r="F7" s="10">
        <v>150705</v>
      </c>
      <c r="G7" s="19">
        <f t="shared" si="0"/>
        <v>166296</v>
      </c>
      <c r="H7" s="19">
        <f t="shared" si="1"/>
        <v>166295</v>
      </c>
    </row>
    <row r="8" spans="1:8">
      <c r="A8" s="10">
        <v>2011</v>
      </c>
      <c r="B8" s="10">
        <v>140495</v>
      </c>
      <c r="C8" s="10">
        <v>38646</v>
      </c>
      <c r="D8" s="10">
        <v>17064</v>
      </c>
      <c r="E8" s="10">
        <v>10645</v>
      </c>
      <c r="F8" s="10">
        <v>151432</v>
      </c>
      <c r="G8" s="19">
        <f t="shared" si="0"/>
        <v>168496</v>
      </c>
      <c r="H8" s="19">
        <f t="shared" si="1"/>
        <v>168496</v>
      </c>
    </row>
    <row r="9" spans="1:8">
      <c r="A9" s="10">
        <v>2012</v>
      </c>
      <c r="B9" s="10">
        <v>139506</v>
      </c>
      <c r="C9" s="10">
        <v>40160</v>
      </c>
      <c r="D9" s="10">
        <v>18139</v>
      </c>
      <c r="E9" s="10">
        <v>6617</v>
      </c>
      <c r="F9" s="10">
        <v>154911</v>
      </c>
      <c r="G9" s="19">
        <f t="shared" si="0"/>
        <v>173049</v>
      </c>
      <c r="H9" s="19">
        <f t="shared" si="1"/>
        <v>173050</v>
      </c>
    </row>
    <row r="10" spans="1:8">
      <c r="A10" s="10">
        <v>2013</v>
      </c>
      <c r="B10" s="10">
        <v>140628</v>
      </c>
      <c r="C10" s="10">
        <v>35889</v>
      </c>
      <c r="D10" s="10">
        <v>17376</v>
      </c>
      <c r="E10" s="10">
        <v>5940</v>
      </c>
      <c r="F10" s="10">
        <v>153201</v>
      </c>
      <c r="G10" s="19">
        <f t="shared" si="0"/>
        <v>170577</v>
      </c>
      <c r="H10" s="19">
        <f t="shared" si="1"/>
        <v>170577</v>
      </c>
    </row>
    <row r="11" spans="1:8">
      <c r="A11" s="10">
        <v>2014</v>
      </c>
      <c r="B11" s="10">
        <v>143291</v>
      </c>
      <c r="C11" s="10">
        <v>37038</v>
      </c>
      <c r="D11" s="10">
        <v>17948</v>
      </c>
      <c r="E11" s="10">
        <v>4414</v>
      </c>
      <c r="F11" s="10">
        <v>157967</v>
      </c>
      <c r="G11" s="19">
        <f t="shared" si="0"/>
        <v>175915</v>
      </c>
      <c r="H11" s="19">
        <f t="shared" si="1"/>
        <v>175915</v>
      </c>
    </row>
    <row r="12" spans="1:8">
      <c r="A12" s="10">
        <v>2015</v>
      </c>
      <c r="B12" s="10">
        <v>136525</v>
      </c>
      <c r="C12" s="10">
        <v>42272</v>
      </c>
      <c r="D12" s="10">
        <v>16441</v>
      </c>
      <c r="E12" s="10">
        <v>4273</v>
      </c>
      <c r="F12" s="10">
        <v>158083</v>
      </c>
      <c r="G12" s="19">
        <f t="shared" si="0"/>
        <v>174524</v>
      </c>
      <c r="H12" s="19">
        <f t="shared" si="1"/>
        <v>174524</v>
      </c>
    </row>
    <row r="13" spans="1:8">
      <c r="A13" s="10">
        <v>2016</v>
      </c>
      <c r="B13" s="10">
        <v>137356</v>
      </c>
      <c r="C13" s="10">
        <v>41835</v>
      </c>
      <c r="D13" s="10">
        <v>16352</v>
      </c>
      <c r="E13" s="10">
        <v>4338</v>
      </c>
      <c r="F13" s="10">
        <v>158500</v>
      </c>
      <c r="G13" s="19">
        <f t="shared" si="0"/>
        <v>174853</v>
      </c>
      <c r="H13" s="19">
        <f t="shared" si="1"/>
        <v>174852</v>
      </c>
    </row>
    <row r="14" spans="1:8">
      <c r="A14" s="10">
        <v>2017</v>
      </c>
      <c r="B14" s="10">
        <v>132902</v>
      </c>
      <c r="C14" s="10">
        <v>45274</v>
      </c>
      <c r="D14" s="10">
        <v>15744</v>
      </c>
      <c r="E14" s="10">
        <v>4828</v>
      </c>
      <c r="F14" s="10">
        <v>157604</v>
      </c>
      <c r="G14" s="19">
        <f t="shared" si="0"/>
        <v>173348</v>
      </c>
      <c r="H14" s="19">
        <f t="shared" si="1"/>
        <v>173348</v>
      </c>
    </row>
    <row r="15" spans="1:8">
      <c r="A15" s="7" t="s">
        <v>14</v>
      </c>
      <c r="B15" s="7" t="s">
        <v>15</v>
      </c>
    </row>
    <row r="16" spans="1:8">
      <c r="B16" s="7" t="s">
        <v>43</v>
      </c>
    </row>
    <row r="17" spans="1:6">
      <c r="B17" s="7" t="s">
        <v>44</v>
      </c>
    </row>
    <row r="19" spans="1:6">
      <c r="A19" s="18" t="s">
        <v>18</v>
      </c>
    </row>
    <row r="20" spans="1:6" ht="42.75">
      <c r="A20" s="8" t="s">
        <v>8</v>
      </c>
      <c r="B20" s="8" t="s">
        <v>9</v>
      </c>
      <c r="C20" s="8" t="s">
        <v>10</v>
      </c>
      <c r="D20" s="8" t="s">
        <v>11</v>
      </c>
      <c r="E20" s="8" t="s">
        <v>12</v>
      </c>
      <c r="F20" s="8" t="s">
        <v>13</v>
      </c>
    </row>
    <row r="21" spans="1:6">
      <c r="A21" s="10">
        <v>2000</v>
      </c>
      <c r="B21" s="10">
        <v>112783</v>
      </c>
      <c r="C21" s="10">
        <v>36732</v>
      </c>
      <c r="D21" s="10">
        <v>14587</v>
      </c>
      <c r="E21" s="10">
        <v>4253</v>
      </c>
      <c r="F21" s="10">
        <v>130675</v>
      </c>
    </row>
    <row r="22" spans="1:6">
      <c r="A22" s="10">
        <v>2001</v>
      </c>
      <c r="B22" s="10">
        <v>116745</v>
      </c>
      <c r="C22" s="10">
        <v>37278</v>
      </c>
      <c r="D22" s="10">
        <v>14192</v>
      </c>
      <c r="E22" s="10">
        <v>5692</v>
      </c>
      <c r="F22" s="10">
        <v>134139</v>
      </c>
    </row>
    <row r="23" spans="1:6">
      <c r="A23" s="10">
        <v>2002</v>
      </c>
      <c r="B23" s="10">
        <v>123522</v>
      </c>
      <c r="C23" s="10">
        <v>36655</v>
      </c>
      <c r="D23" s="10">
        <v>15235</v>
      </c>
      <c r="E23" s="10">
        <v>7830</v>
      </c>
      <c r="F23" s="10">
        <v>137112</v>
      </c>
    </row>
    <row r="24" spans="1:6">
      <c r="A24" s="10">
        <v>2003</v>
      </c>
      <c r="B24" s="10">
        <v>127822</v>
      </c>
      <c r="C24" s="10">
        <v>37428</v>
      </c>
      <c r="D24" s="10">
        <v>15988</v>
      </c>
      <c r="E24" s="10">
        <v>10827</v>
      </c>
      <c r="F24" s="10">
        <v>138435</v>
      </c>
    </row>
    <row r="25" spans="1:6">
      <c r="A25" s="10">
        <v>2004</v>
      </c>
      <c r="B25" s="10">
        <v>133663</v>
      </c>
      <c r="C25" s="10">
        <v>35413</v>
      </c>
      <c r="D25" s="10">
        <v>16763</v>
      </c>
      <c r="E25" s="10">
        <v>11112</v>
      </c>
      <c r="F25" s="10">
        <v>141201</v>
      </c>
    </row>
    <row r="26" spans="1:6">
      <c r="A26" s="10">
        <v>2005</v>
      </c>
      <c r="B26" s="10">
        <v>138414</v>
      </c>
      <c r="C26" s="10">
        <v>39604</v>
      </c>
      <c r="D26" s="10">
        <v>17654</v>
      </c>
      <c r="E26" s="10">
        <v>16192</v>
      </c>
      <c r="F26" s="10">
        <v>144172</v>
      </c>
    </row>
    <row r="27" spans="1:6">
      <c r="A27" s="10">
        <v>2006</v>
      </c>
      <c r="B27" s="10">
        <v>139005</v>
      </c>
      <c r="C27" s="10">
        <v>39230</v>
      </c>
      <c r="D27" s="10">
        <v>16731</v>
      </c>
      <c r="E27" s="10">
        <v>16300</v>
      </c>
      <c r="F27" s="10">
        <v>145204</v>
      </c>
    </row>
    <row r="28" spans="1:6">
      <c r="A28" s="10">
        <v>2007</v>
      </c>
      <c r="B28" s="10">
        <v>140212</v>
      </c>
      <c r="C28" s="10">
        <v>39453</v>
      </c>
      <c r="D28" s="10">
        <v>18066</v>
      </c>
      <c r="E28" s="10">
        <v>14527</v>
      </c>
      <c r="F28" s="10">
        <v>147072</v>
      </c>
    </row>
    <row r="29" spans="1:6">
      <c r="A29" s="10">
        <v>2008</v>
      </c>
      <c r="B29" s="10">
        <v>136765</v>
      </c>
      <c r="C29" s="10">
        <v>40668</v>
      </c>
      <c r="D29" s="10">
        <v>17299</v>
      </c>
      <c r="E29" s="10">
        <v>12789</v>
      </c>
      <c r="F29" s="10">
        <v>147345</v>
      </c>
    </row>
    <row r="30" spans="1:6">
      <c r="A30" s="10">
        <v>2009</v>
      </c>
      <c r="B30" s="10">
        <v>139420</v>
      </c>
      <c r="C30" s="10">
        <v>41725</v>
      </c>
      <c r="D30" s="10">
        <v>18347</v>
      </c>
      <c r="E30" s="10">
        <v>13432</v>
      </c>
      <c r="F30" s="10">
        <v>149366</v>
      </c>
    </row>
    <row r="31" spans="1:6">
      <c r="A31" s="10">
        <v>2010</v>
      </c>
      <c r="B31" s="10">
        <v>137850</v>
      </c>
      <c r="C31" s="10">
        <v>39765</v>
      </c>
      <c r="D31" s="10">
        <v>17518</v>
      </c>
      <c r="E31" s="10">
        <v>9392</v>
      </c>
      <c r="F31" s="10">
        <v>150705</v>
      </c>
    </row>
    <row r="32" spans="1:6">
      <c r="A32" s="7" t="s">
        <v>14</v>
      </c>
      <c r="B32" s="7" t="s">
        <v>15</v>
      </c>
    </row>
    <row r="33" spans="2:2">
      <c r="B33" s="7" t="s">
        <v>45</v>
      </c>
    </row>
    <row r="34" spans="2:2">
      <c r="B34" s="7" t="s">
        <v>44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zoomScaleNormal="100" workbookViewId="0">
      <selection activeCell="D3" sqref="D3"/>
    </sheetView>
  </sheetViews>
  <sheetFormatPr defaultRowHeight="15"/>
  <cols>
    <col min="2" max="2" width="30.85546875" customWidth="1"/>
    <col min="3" max="3" width="38.42578125" customWidth="1"/>
    <col min="4" max="4" width="16" customWidth="1"/>
  </cols>
  <sheetData>
    <row r="1" spans="1:6">
      <c r="A1" t="s">
        <v>19</v>
      </c>
      <c r="B1" s="1" t="s">
        <v>20</v>
      </c>
      <c r="C1" s="1" t="s">
        <v>46</v>
      </c>
      <c r="D1" s="1" t="s">
        <v>16</v>
      </c>
    </row>
    <row r="2" spans="1:6">
      <c r="A2" s="1">
        <v>2000</v>
      </c>
      <c r="B2" s="11">
        <f>'HK History Data'!D21</f>
        <v>14587</v>
      </c>
      <c r="C2" s="11">
        <f>'HK History Data'!B21+'HK History Data'!C21</f>
        <v>149515</v>
      </c>
      <c r="D2" s="12">
        <f>B2/C2</f>
        <v>9.7562117513292981E-2</v>
      </c>
      <c r="F2" t="s">
        <v>21</v>
      </c>
    </row>
    <row r="3" spans="1:6">
      <c r="A3" s="1">
        <v>2001</v>
      </c>
      <c r="B3" s="11">
        <f>'HK History Data'!D22</f>
        <v>14192</v>
      </c>
      <c r="C3" s="11">
        <f>'HK History Data'!B22+'HK History Data'!C22</f>
        <v>154023</v>
      </c>
      <c r="D3" s="12">
        <f t="shared" ref="D2:D8" si="0">B3/C3</f>
        <v>9.2142082675963979E-2</v>
      </c>
    </row>
    <row r="4" spans="1:6">
      <c r="A4" s="1">
        <v>2002</v>
      </c>
      <c r="B4" s="11">
        <f>'HK History Data'!D23</f>
        <v>15235</v>
      </c>
      <c r="C4" s="11">
        <f>'HK History Data'!B23+'HK History Data'!C23</f>
        <v>160177</v>
      </c>
      <c r="D4" s="12">
        <f t="shared" si="0"/>
        <v>9.5113530656711007E-2</v>
      </c>
    </row>
    <row r="5" spans="1:6">
      <c r="A5" s="1">
        <v>2003</v>
      </c>
      <c r="B5" s="11">
        <f>'HK History Data'!D24</f>
        <v>15988</v>
      </c>
      <c r="C5" s="11">
        <f>'HK History Data'!B24+'HK History Data'!C24</f>
        <v>165250</v>
      </c>
      <c r="D5" s="12">
        <f t="shared" si="0"/>
        <v>9.6750378214826016E-2</v>
      </c>
    </row>
    <row r="6" spans="1:6">
      <c r="A6" s="1">
        <v>2004</v>
      </c>
      <c r="B6" s="11">
        <f>'HK History Data'!D25</f>
        <v>16763</v>
      </c>
      <c r="C6" s="11">
        <f>'HK History Data'!B25+'HK History Data'!C25</f>
        <v>169076</v>
      </c>
      <c r="D6" s="12">
        <f t="shared" si="0"/>
        <v>9.9144763301710473E-2</v>
      </c>
    </row>
    <row r="7" spans="1:6">
      <c r="A7" s="1">
        <v>2005</v>
      </c>
      <c r="B7" s="11">
        <f>'HK History Data'!D26</f>
        <v>17654</v>
      </c>
      <c r="C7" s="11">
        <f>'HK History Data'!B26+'HK History Data'!C26</f>
        <v>178018</v>
      </c>
      <c r="D7" s="12">
        <f t="shared" si="0"/>
        <v>9.9169746879529036E-2</v>
      </c>
    </row>
    <row r="8" spans="1:6">
      <c r="A8" s="1">
        <v>2006</v>
      </c>
      <c r="B8" s="11">
        <f>'HK History Data'!D27</f>
        <v>16731</v>
      </c>
      <c r="C8" s="11">
        <f>'HK History Data'!B27+'HK History Data'!C27</f>
        <v>178235</v>
      </c>
      <c r="D8" s="12">
        <f t="shared" si="0"/>
        <v>9.3870451931438836E-2</v>
      </c>
    </row>
    <row r="9" spans="1:6">
      <c r="A9" s="1">
        <v>2007</v>
      </c>
      <c r="B9" s="11">
        <f>'HK History Data'!D4</f>
        <v>15847</v>
      </c>
      <c r="C9" s="11">
        <f>'HK History Data'!B4+'HK History Data'!C4</f>
        <v>177445</v>
      </c>
      <c r="D9" s="12">
        <f>B9/C9</f>
        <v>8.9306545690213873E-2</v>
      </c>
    </row>
    <row r="10" spans="1:6">
      <c r="A10" s="1">
        <v>2008</v>
      </c>
      <c r="B10" s="11">
        <f>'HK History Data'!D5</f>
        <v>15514</v>
      </c>
      <c r="C10" s="11">
        <f>'HK History Data'!B5+'HK History Data'!C5</f>
        <v>175648</v>
      </c>
      <c r="D10" s="12">
        <f t="shared" ref="D10:D19" si="1">B10/C10</f>
        <v>8.8324376024776829E-2</v>
      </c>
    </row>
    <row r="11" spans="1:6">
      <c r="A11" s="1">
        <v>2009</v>
      </c>
      <c r="B11" s="11">
        <f>'HK History Data'!D6</f>
        <v>16089</v>
      </c>
      <c r="C11" s="11">
        <f>'HK History Data'!B6+'HK History Data'!C6</f>
        <v>178888</v>
      </c>
      <c r="D11" s="12">
        <f t="shared" si="1"/>
        <v>8.9938956218415994E-2</v>
      </c>
    </row>
    <row r="12" spans="1:6">
      <c r="A12" s="1">
        <v>2010</v>
      </c>
      <c r="B12" s="11">
        <f>'HK History Data'!D7</f>
        <v>15590</v>
      </c>
      <c r="C12" s="11">
        <f>'HK History Data'!B7+'HK History Data'!C7</f>
        <v>175688</v>
      </c>
      <c r="D12" s="12">
        <f t="shared" si="1"/>
        <v>8.8736851691635171E-2</v>
      </c>
    </row>
    <row r="13" spans="1:6">
      <c r="A13" s="1">
        <v>2011</v>
      </c>
      <c r="B13" s="11">
        <f>'HK History Data'!D8</f>
        <v>17064</v>
      </c>
      <c r="C13" s="11">
        <f>'HK History Data'!B8+'HK History Data'!C8</f>
        <v>179141</v>
      </c>
      <c r="D13" s="12">
        <f t="shared" si="1"/>
        <v>9.5254576004376437E-2</v>
      </c>
    </row>
    <row r="14" spans="1:6">
      <c r="A14" s="1">
        <v>2012</v>
      </c>
      <c r="B14" s="11">
        <f>'HK History Data'!D9</f>
        <v>18139</v>
      </c>
      <c r="C14" s="11">
        <f>'HK History Data'!B9+'HK History Data'!C9</f>
        <v>179666</v>
      </c>
      <c r="D14" s="12">
        <f t="shared" si="1"/>
        <v>0.10095955829149644</v>
      </c>
    </row>
    <row r="15" spans="1:6">
      <c r="A15" s="1">
        <v>2013</v>
      </c>
      <c r="B15" s="11">
        <f>'HK History Data'!D10</f>
        <v>17376</v>
      </c>
      <c r="C15" s="11">
        <f>'HK History Data'!B10+'HK History Data'!C10</f>
        <v>176517</v>
      </c>
      <c r="D15" s="12">
        <f t="shared" si="1"/>
        <v>9.8438110776865678E-2</v>
      </c>
      <c r="F15" t="s">
        <v>22</v>
      </c>
    </row>
    <row r="16" spans="1:6">
      <c r="A16" s="1">
        <v>2014</v>
      </c>
      <c r="B16" s="11">
        <f>'HK History Data'!D11</f>
        <v>17948</v>
      </c>
      <c r="C16" s="11">
        <f>'HK History Data'!B11+'HK History Data'!C11</f>
        <v>180329</v>
      </c>
      <c r="D16" s="12">
        <f t="shared" si="1"/>
        <v>9.9529193862329404E-2</v>
      </c>
      <c r="F16" t="s">
        <v>23</v>
      </c>
    </row>
    <row r="17" spans="1:7">
      <c r="A17" s="1">
        <v>2015</v>
      </c>
      <c r="B17" s="11">
        <f>'HK History Data'!D12</f>
        <v>16441</v>
      </c>
      <c r="C17" s="11">
        <f>'HK History Data'!B12+'HK History Data'!C12</f>
        <v>178797</v>
      </c>
      <c r="D17" s="12">
        <f t="shared" si="1"/>
        <v>9.1953444409022519E-2</v>
      </c>
      <c r="F17" t="s">
        <v>24</v>
      </c>
    </row>
    <row r="18" spans="1:7">
      <c r="A18" s="1">
        <v>2016</v>
      </c>
      <c r="B18" s="11">
        <f>'HK History Data'!D13</f>
        <v>16352</v>
      </c>
      <c r="C18" s="11">
        <f>'HK History Data'!B13+'HK History Data'!C13</f>
        <v>179191</v>
      </c>
      <c r="D18" s="12">
        <f t="shared" si="1"/>
        <v>9.1254583098481515E-2</v>
      </c>
      <c r="F18" t="s">
        <v>35</v>
      </c>
    </row>
    <row r="19" spans="1:7">
      <c r="A19" s="1">
        <v>2017</v>
      </c>
      <c r="B19" s="11">
        <f>'HK History Data'!D14</f>
        <v>15744</v>
      </c>
      <c r="C19" s="11">
        <f>'HK History Data'!B14+'HK History Data'!C14</f>
        <v>178176</v>
      </c>
      <c r="D19" s="12">
        <f t="shared" si="1"/>
        <v>8.8362068965517238E-2</v>
      </c>
      <c r="G19" t="s">
        <v>33</v>
      </c>
    </row>
    <row r="20" spans="1:7">
      <c r="F20" t="s">
        <v>34</v>
      </c>
    </row>
    <row r="21" spans="1:7">
      <c r="A21" s="5" t="s">
        <v>25</v>
      </c>
    </row>
    <row r="22" spans="1:7">
      <c r="A22" t="s">
        <v>26</v>
      </c>
    </row>
    <row r="23" spans="1:7">
      <c r="A23" s="17" t="s">
        <v>3</v>
      </c>
      <c r="B23" s="1"/>
      <c r="C23" s="1"/>
      <c r="D23" s="4">
        <f>AVERAGE(D2:D19)</f>
        <v>9.4211740900366853E-2</v>
      </c>
    </row>
  </sheetData>
  <phoneticPr fontId="4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499984740745262"/>
  </sheetPr>
  <dimension ref="A1:AK2"/>
  <sheetViews>
    <sheetView workbookViewId="0">
      <selection activeCell="C16" sqref="C16"/>
    </sheetView>
  </sheetViews>
  <sheetFormatPr defaultRowHeight="15"/>
  <cols>
    <col min="1" max="1" width="25.85546875" customWidth="1"/>
    <col min="2" max="2" width="9" customWidth="1"/>
  </cols>
  <sheetData>
    <row r="1" spans="1:37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>
      <c r="A2" s="2" t="s">
        <v>1</v>
      </c>
      <c r="B2" s="3">
        <f>Calc!$D$23</f>
        <v>9.4211740900366853E-2</v>
      </c>
      <c r="C2" s="3">
        <f>Calc!$D$23</f>
        <v>9.4211740900366853E-2</v>
      </c>
      <c r="D2" s="3">
        <f>Calc!$D$23</f>
        <v>9.4211740900366853E-2</v>
      </c>
      <c r="E2" s="3">
        <f>Calc!$D$23</f>
        <v>9.4211740900366853E-2</v>
      </c>
      <c r="F2" s="3">
        <f>Calc!$D$23</f>
        <v>9.4211740900366853E-2</v>
      </c>
      <c r="G2" s="3">
        <f>Calc!$D$23</f>
        <v>9.4211740900366853E-2</v>
      </c>
      <c r="H2" s="3">
        <f>Calc!$D$23</f>
        <v>9.4211740900366853E-2</v>
      </c>
      <c r="I2" s="3">
        <f>Calc!$D$23</f>
        <v>9.4211740900366853E-2</v>
      </c>
      <c r="J2" s="3">
        <f>Calc!$D$23</f>
        <v>9.4211740900366853E-2</v>
      </c>
      <c r="K2" s="3">
        <f>Calc!$D$23</f>
        <v>9.4211740900366853E-2</v>
      </c>
      <c r="L2" s="3">
        <f>Calc!$D$23</f>
        <v>9.4211740900366853E-2</v>
      </c>
      <c r="M2" s="3">
        <f>Calc!$D$23</f>
        <v>9.4211740900366853E-2</v>
      </c>
      <c r="N2" s="3">
        <f>Calc!$D$23</f>
        <v>9.4211740900366853E-2</v>
      </c>
      <c r="O2" s="3">
        <f>Calc!$D$23</f>
        <v>9.4211740900366853E-2</v>
      </c>
      <c r="P2" s="3">
        <f>Calc!$D$23</f>
        <v>9.4211740900366853E-2</v>
      </c>
      <c r="Q2" s="3">
        <f>Calc!$D$23</f>
        <v>9.4211740900366853E-2</v>
      </c>
      <c r="R2" s="3">
        <f>Calc!$D$23</f>
        <v>9.4211740900366853E-2</v>
      </c>
      <c r="S2" s="3">
        <f>Calc!$D$23</f>
        <v>9.4211740900366853E-2</v>
      </c>
      <c r="T2" s="3">
        <f>Calc!$D$23</f>
        <v>9.4211740900366853E-2</v>
      </c>
      <c r="U2" s="3">
        <f>Calc!$D$23</f>
        <v>9.4211740900366853E-2</v>
      </c>
      <c r="V2" s="3">
        <f>Calc!$D$23</f>
        <v>9.4211740900366853E-2</v>
      </c>
      <c r="W2" s="3">
        <f>Calc!$D$23</f>
        <v>9.4211740900366853E-2</v>
      </c>
      <c r="X2" s="3">
        <f>Calc!$D$23</f>
        <v>9.4211740900366853E-2</v>
      </c>
      <c r="Y2" s="3">
        <f>Calc!$D$23</f>
        <v>9.4211740900366853E-2</v>
      </c>
      <c r="Z2" s="3">
        <f>Calc!$D$23</f>
        <v>9.4211740900366853E-2</v>
      </c>
      <c r="AA2" s="3">
        <f>Calc!$D$23</f>
        <v>9.4211740900366853E-2</v>
      </c>
      <c r="AB2" s="3">
        <f>Calc!$D$23</f>
        <v>9.4211740900366853E-2</v>
      </c>
      <c r="AC2" s="3">
        <f>Calc!$D$23</f>
        <v>9.4211740900366853E-2</v>
      </c>
      <c r="AD2" s="3">
        <f>Calc!$D$23</f>
        <v>9.4211740900366853E-2</v>
      </c>
      <c r="AE2" s="3">
        <f>Calc!$D$23</f>
        <v>9.4211740900366853E-2</v>
      </c>
      <c r="AF2" s="3">
        <f>Calc!$D$23</f>
        <v>9.4211740900366853E-2</v>
      </c>
      <c r="AG2" s="3">
        <f>Calc!$D$23</f>
        <v>9.4211740900366853E-2</v>
      </c>
      <c r="AH2" s="3">
        <f>Calc!$D$23</f>
        <v>9.4211740900366853E-2</v>
      </c>
      <c r="AI2" s="3">
        <f>Calc!$D$23</f>
        <v>9.4211740900366853E-2</v>
      </c>
      <c r="AJ2" s="3">
        <f>Calc!$D$23</f>
        <v>9.4211740900366853E-2</v>
      </c>
      <c r="AK2" s="3">
        <f>Calc!$D$23</f>
        <v>9.4211740900366853E-2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2F7EB2-9656-4678-9362-69017F9B3BBE}"/>
</file>

<file path=customXml/itemProps2.xml><?xml version="1.0" encoding="utf-8"?>
<ds:datastoreItem xmlns:ds="http://schemas.openxmlformats.org/officeDocument/2006/customXml" ds:itemID="{D8FA23CF-4EE7-4BDB-A900-D22D12575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0C235B-31B2-40E3-A40B-67C2DB340FB3}">
  <ds:schemaRefs>
    <ds:schemaRef ds:uri="7889d872-e2a2-4afb-87bc-97561eced75f"/>
    <ds:schemaRef ds:uri="http://schemas.microsoft.com/sharepoint/v3"/>
    <ds:schemaRef ds:uri="http://purl.org/dc/terms/"/>
    <ds:schemaRef ds:uri="c9df191c-55f2-496b-9838-9a5abe4742ad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HK History Data</vt:lpstr>
      <vt:lpstr>Calc</vt:lpstr>
      <vt:lpstr>BTaDLP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Xiaoqian Jiang</cp:lastModifiedBy>
  <dcterms:created xsi:type="dcterms:W3CDTF">2015-06-09T20:22:53Z</dcterms:created>
  <dcterms:modified xsi:type="dcterms:W3CDTF">2019-03-20T02:26:17Z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