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arepoint\World Resources Institute\TRAC City - 文档\HK 2050 is now\InputData FOR HONG KONG\UPDATE InputData for Hong Kong\InputData\trans\ECpV\"/>
    </mc:Choice>
  </mc:AlternateContent>
  <xr:revisionPtr revIDLastSave="0" documentId="08ACCF5FE017A39DBB978276F75B10AE1CC194B8" xr6:coauthVersionLast="28" xr6:coauthVersionMax="28" xr10:uidLastSave="{00000000-0000-0000-0000-000000000000}"/>
  <bookViews>
    <workbookView minimized="1" xWindow="480" yWindow="90" windowWidth="23955" windowHeight="13110" activeTab="2" xr2:uid="{00000000-000D-0000-FFFF-FFFF00000000}"/>
  </bookViews>
  <sheets>
    <sheet name="About" sheetId="1" r:id="rId1"/>
    <sheet name="PE 8-8" sheetId="4" r:id="rId2"/>
    <sheet name="Data from BNVP" sheetId="5" r:id="rId3"/>
    <sheet name="ECpV-psgr" sheetId="2" r:id="rId4"/>
    <sheet name="ECpV-frgt" sheetId="3" r:id="rId5"/>
  </sheets>
  <calcPr calcId="171027" concurrentCalc="0"/>
</workbook>
</file>

<file path=xl/calcChain.xml><?xml version="1.0" encoding="utf-8"?>
<calcChain xmlns="http://schemas.openxmlformats.org/spreadsheetml/2006/main">
  <c r="D2" i="2" l="1"/>
  <c r="G6" i="3"/>
  <c r="G5" i="3"/>
  <c r="G4" i="3"/>
  <c r="F2" i="2"/>
  <c r="F3" i="3"/>
  <c r="E2" i="2"/>
  <c r="E3" i="3"/>
  <c r="D3" i="3"/>
  <c r="C2" i="2"/>
  <c r="C3" i="3"/>
  <c r="B2" i="2"/>
  <c r="B3" i="3"/>
  <c r="F2" i="3"/>
  <c r="E2" i="3"/>
  <c r="D2" i="3"/>
  <c r="C2" i="3"/>
  <c r="B2" i="3"/>
  <c r="D7" i="2"/>
  <c r="B7" i="2"/>
  <c r="G6" i="2"/>
  <c r="G5" i="2"/>
  <c r="G4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<sst xmlns="http://schemas.openxmlformats.org/spreadsheetml/2006/main" count="70" uniqueCount="52">
  <si>
    <t>PE International</t>
  </si>
  <si>
    <t>Live Cycle CO2e Assessment of Low Carbon Cars 2020-2030</t>
  </si>
  <si>
    <t>http://www.lowcvp.org.uk/assets/reports/CONFERENCE%202013%20Final%20Report_Lifecycle%20CO2%20Assessment%20of%20Low%20Carbon%20Cars%202020-2030_PEJuly2013.pdf</t>
  </si>
  <si>
    <t>Page 70, Table 8-8</t>
  </si>
  <si>
    <t>ECpV Embedded Carbon per Vehicle</t>
  </si>
  <si>
    <t>Source:</t>
  </si>
  <si>
    <t>passenger LDVs</t>
  </si>
  <si>
    <t>Values in tons CO2e</t>
  </si>
  <si>
    <t>Component production</t>
  </si>
  <si>
    <t>Vehicle assembly</t>
  </si>
  <si>
    <t>Bioethanol production, WTT</t>
  </si>
  <si>
    <t>Gasoline production, WTT</t>
  </si>
  <si>
    <t>Electricity production, WTW</t>
  </si>
  <si>
    <t>Use phase, gasoline TTW</t>
  </si>
  <si>
    <t>Use phase, bioethanol TTW</t>
  </si>
  <si>
    <t>End of life</t>
  </si>
  <si>
    <t>ICEV</t>
  </si>
  <si>
    <t>HEV</t>
  </si>
  <si>
    <t>PHEV</t>
  </si>
  <si>
    <t>BEV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</si>
  <si>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</si>
  <si>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</si>
  <si>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</si>
  <si>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</si>
  <si>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</si>
  <si>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</si>
  <si>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</si>
  <si>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</si>
  <si>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</si>
  <si>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</si>
  <si>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</si>
  <si>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</si>
  <si>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Notes</t>
  </si>
  <si>
    <t>The unit is metric tons of CO2e.</t>
  </si>
  <si>
    <t>We estimate embedded carbon in vehicle types other than passenger LDVs by scaling the embedded carbon in</t>
  </si>
  <si>
    <t>We only have explicit data for passenger LDVs.</t>
  </si>
  <si>
    <t>passenger LDVs by the ratio of the average price of the other vehicle to the average price of a passenger LDV</t>
  </si>
  <si>
    <t>in the start year.</t>
  </si>
  <si>
    <t>Psgr LDVs</t>
  </si>
  <si>
    <t>Frgt LDVs</t>
  </si>
  <si>
    <t>Psgr HDVs</t>
  </si>
  <si>
    <t>Frgt HDVs</t>
  </si>
  <si>
    <t>Psgr Aircraft</t>
  </si>
  <si>
    <t>Frgt Aircraft</t>
  </si>
  <si>
    <t>Psgr Rail</t>
  </si>
  <si>
    <t>Frgt Rail</t>
  </si>
  <si>
    <t>Psgr Ships</t>
  </si>
  <si>
    <t>Frgt Ships</t>
  </si>
  <si>
    <t>Psgr Motorbikes</t>
  </si>
  <si>
    <t>Frgt Motorbikes</t>
  </si>
  <si>
    <t>new vehicle prices</t>
  </si>
  <si>
    <t>See BNVP variable.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</si>
</sst>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i/>
      <sz val="11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b/>
      <sz val="12"/>
      <color theme="4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2" applyNumberFormat="0" applyFont="0" applyProtection="0">
      <alignment wrapText="1"/>
    </xf>
    <xf numFmtId="0" fontId="4" fillId="0" borderId="0" applyNumberFormat="0" applyFill="0" applyBorder="0" applyAlignment="0" applyProtection="0"/>
    <xf numFmtId="0" fontId="4" fillId="0" borderId="3" applyNumberFormat="0" applyProtection="0">
      <alignment vertical="top" wrapText="1"/>
    </xf>
    <xf numFmtId="0" fontId="5" fillId="0" borderId="1" applyNumberFormat="0" applyProtection="0">
      <alignment wrapText="1"/>
    </xf>
    <xf numFmtId="0" fontId="5" fillId="0" borderId="4" applyNumberFormat="0" applyProtection="0">
      <alignment wrapText="1"/>
    </xf>
    <xf numFmtId="0" fontId="6" fillId="0" borderId="0" applyNumberFormat="0" applyProtection="0">
      <alignment horizontal="left"/>
    </xf>
  </cellStyleXfs>
  <cellXfs count="13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176" fontId="0" fillId="0" borderId="0" xfId="0" applyNumberFormat="1"/>
    <xf numFmtId="1" fontId="0" fillId="0" borderId="0" xfId="0" applyNumberFormat="1"/>
    <xf numFmtId="0" fontId="0" fillId="0" borderId="0" xfId="0" applyNumberFormat="1"/>
    <xf numFmtId="0" fontId="1" fillId="2" borderId="0" xfId="0" applyFont="1" applyFill="1"/>
  </cellXfs>
  <cellStyles count="8">
    <cellStyle name="Body: normal cell" xfId="2" xr:uid="{00000000-0005-0000-0000-000000000000}"/>
    <cellStyle name="Font: Calibri, 9pt regular" xfId="3" xr:uid="{00000000-0005-0000-0000-000001000000}"/>
    <cellStyle name="Footnotes: top row" xfId="4" xr:uid="{00000000-0005-0000-0000-000002000000}"/>
    <cellStyle name="Header: bottom row" xfId="5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owcvp.org.uk/assets/reports/CONFERENCE%202013%20Final%20Report_Lifecycle%20CO2%20Assessment%20of%20Low%20Carbon%20Cars%202020-2030_PEJuly201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/>
  </sheetViews>
  <sheetFormatPr defaultRowHeight="13.5" x14ac:dyDescent="0.15"/>
  <cols>
    <col min="2" max="2" width="58.75" customWidth="1"/>
  </cols>
  <sheetData>
    <row r="1" spans="1:2" x14ac:dyDescent="0.15">
      <c r="A1" s="4" t="s">
        <v>4</v>
      </c>
    </row>
    <row r="3" spans="1:2" x14ac:dyDescent="0.15">
      <c r="A3" s="4" t="s">
        <v>5</v>
      </c>
      <c r="B3" s="1" t="s">
        <v>6</v>
      </c>
    </row>
    <row r="4" spans="1:2" x14ac:dyDescent="0.15">
      <c r="B4" s="2" t="s">
        <v>0</v>
      </c>
    </row>
    <row r="5" spans="1:2" x14ac:dyDescent="0.15">
      <c r="B5" s="2">
        <v>2013</v>
      </c>
    </row>
    <row r="6" spans="1:2" x14ac:dyDescent="0.15">
      <c r="B6" s="2" t="s">
        <v>1</v>
      </c>
    </row>
    <row r="7" spans="1:2" x14ac:dyDescent="0.15">
      <c r="B7" s="3" t="s">
        <v>2</v>
      </c>
    </row>
    <row r="8" spans="1:2" x14ac:dyDescent="0.15">
      <c r="B8" t="s">
        <v>3</v>
      </c>
    </row>
    <row r="10" spans="1:2" x14ac:dyDescent="0.15">
      <c r="B10" s="12" t="s">
        <v>50</v>
      </c>
    </row>
    <row r="11" spans="1:2" x14ac:dyDescent="0.15">
      <c r="B11" s="5" t="s">
        <v>51</v>
      </c>
    </row>
    <row r="13" spans="1:2" x14ac:dyDescent="0.15">
      <c r="A13" s="4" t="s">
        <v>32</v>
      </c>
    </row>
    <row r="14" spans="1:2" x14ac:dyDescent="0.15">
      <c r="A14" t="s">
        <v>33</v>
      </c>
    </row>
    <row r="16" spans="1:2" x14ac:dyDescent="0.15">
      <c r="A16" t="s">
        <v>35</v>
      </c>
    </row>
    <row r="17" spans="1:1" x14ac:dyDescent="0.15">
      <c r="A17" t="s">
        <v>34</v>
      </c>
    </row>
    <row r="18" spans="1:1" x14ac:dyDescent="0.15">
      <c r="A18" t="s">
        <v>36</v>
      </c>
    </row>
    <row r="19" spans="1:1" x14ac:dyDescent="0.15">
      <c r="A19" t="s">
        <v>37</v>
      </c>
    </row>
  </sheetData>
  <phoneticPr fontId="7" type="noConversion"/>
  <hyperlinks>
    <hyperlink ref="B7" r:id="rId1" display="http://www.lowcvp.org.uk/assets/reports/CONFERENCE 2013 Final Report_Lifecycle CO2 Assessment of Low Carbon Cars 2020-2030_PEJuly2013.pdf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/>
  </sheetViews>
  <sheetFormatPr defaultRowHeight="13.5" x14ac:dyDescent="0.15"/>
  <cols>
    <col min="1" max="9" width="12.25" customWidth="1"/>
  </cols>
  <sheetData>
    <row r="1" spans="1:9" x14ac:dyDescent="0.15">
      <c r="A1" s="5" t="s">
        <v>7</v>
      </c>
    </row>
    <row r="2" spans="1:9" s="6" customFormat="1" ht="54" x14ac:dyDescent="0.15"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</row>
    <row r="3" spans="1:9" x14ac:dyDescent="0.15">
      <c r="A3" s="4" t="s">
        <v>16</v>
      </c>
      <c r="B3">
        <v>5.04</v>
      </c>
      <c r="C3">
        <v>1.4</v>
      </c>
      <c r="D3">
        <v>0.51</v>
      </c>
      <c r="E3">
        <v>5.01</v>
      </c>
      <c r="F3">
        <v>0</v>
      </c>
      <c r="G3">
        <v>18.18</v>
      </c>
      <c r="H3">
        <v>0.02</v>
      </c>
      <c r="I3">
        <v>0.55000000000000004</v>
      </c>
    </row>
    <row r="4" spans="1:9" x14ac:dyDescent="0.15">
      <c r="A4" s="4" t="s">
        <v>17</v>
      </c>
      <c r="B4">
        <v>6.11</v>
      </c>
      <c r="C4">
        <v>1.4</v>
      </c>
      <c r="D4">
        <v>0.35</v>
      </c>
      <c r="E4">
        <v>3.44</v>
      </c>
      <c r="F4">
        <v>0</v>
      </c>
      <c r="G4">
        <v>12.47</v>
      </c>
      <c r="H4">
        <v>0.01</v>
      </c>
      <c r="I4">
        <v>0.55000000000000004</v>
      </c>
    </row>
    <row r="5" spans="1:9" x14ac:dyDescent="0.15">
      <c r="A5" s="4" t="s">
        <v>18</v>
      </c>
      <c r="B5">
        <v>6.61</v>
      </c>
      <c r="C5">
        <v>1.4</v>
      </c>
      <c r="D5">
        <v>0.18</v>
      </c>
      <c r="E5">
        <v>1.81</v>
      </c>
      <c r="F5">
        <v>4.57</v>
      </c>
      <c r="G5">
        <v>6.55</v>
      </c>
      <c r="H5">
        <v>0.01</v>
      </c>
      <c r="I5">
        <v>0.55000000000000004</v>
      </c>
    </row>
    <row r="6" spans="1:9" x14ac:dyDescent="0.15">
      <c r="A6" s="4" t="s">
        <v>19</v>
      </c>
      <c r="B6">
        <v>9.56</v>
      </c>
      <c r="C6">
        <v>1.4</v>
      </c>
      <c r="D6">
        <v>0</v>
      </c>
      <c r="E6">
        <v>0</v>
      </c>
      <c r="F6">
        <v>13.19</v>
      </c>
      <c r="G6">
        <v>0</v>
      </c>
      <c r="H6">
        <v>0</v>
      </c>
      <c r="I6">
        <v>0.27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"/>
  <sheetViews>
    <sheetView tabSelected="1" workbookViewId="0"/>
  </sheetViews>
  <sheetFormatPr defaultRowHeight="13.5" x14ac:dyDescent="0.15"/>
  <cols>
    <col min="1" max="1" width="23.375" customWidth="1"/>
    <col min="2" max="2" width="15.375" customWidth="1"/>
    <col min="3" max="3" width="15.75" customWidth="1"/>
    <col min="4" max="11" width="14.25" customWidth="1"/>
    <col min="12" max="13" width="18.125" customWidth="1"/>
  </cols>
  <sheetData>
    <row r="1" spans="1:13" s="8" customFormat="1" x14ac:dyDescent="0.15">
      <c r="B1" s="8" t="s">
        <v>38</v>
      </c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47</v>
      </c>
      <c r="L1" s="8" t="s">
        <v>48</v>
      </c>
      <c r="M1" s="8" t="s">
        <v>49</v>
      </c>
    </row>
    <row r="2" spans="1:13" x14ac:dyDescent="0.15">
      <c r="A2" t="s">
        <v>26</v>
      </c>
      <c r="B2" s="10">
        <v>66733.274166000003</v>
      </c>
      <c r="C2" s="10">
        <v>63555.320858571446</v>
      </c>
      <c r="D2" s="10">
        <v>777558.88623342291</v>
      </c>
      <c r="E2" s="10">
        <v>215046.42741217426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0">
        <v>15992.05339289682</v>
      </c>
      <c r="M2">
        <v>0</v>
      </c>
    </row>
    <row r="3" spans="1:13" x14ac:dyDescent="0.15">
      <c r="A3" t="s">
        <v>27</v>
      </c>
      <c r="B3" s="10">
        <v>45171.020185999994</v>
      </c>
      <c r="C3" s="10">
        <v>43848.481093999995</v>
      </c>
      <c r="D3" s="10">
        <v>513514.64247010724</v>
      </c>
      <c r="E3" s="10">
        <v>142020.7411196451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15">
      <c r="A4" t="s">
        <v>28</v>
      </c>
      <c r="B4" s="10">
        <v>37472.661407999993</v>
      </c>
      <c r="C4" s="10">
        <v>35338.939199</v>
      </c>
      <c r="D4" s="10">
        <v>480637.41599999997</v>
      </c>
      <c r="E4" s="10">
        <v>132928.01486984815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0">
        <v>8980</v>
      </c>
      <c r="M4">
        <v>0</v>
      </c>
    </row>
    <row r="5" spans="1:13" x14ac:dyDescent="0.15">
      <c r="A5" t="s">
        <v>29</v>
      </c>
      <c r="B5" s="10">
        <v>41250.262873</v>
      </c>
      <c r="C5" s="10">
        <v>41041.128928999999</v>
      </c>
      <c r="D5" s="10">
        <v>480637.41599999997</v>
      </c>
      <c r="E5" s="10">
        <v>132928.01486984815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15">
      <c r="A6" t="s">
        <v>30</v>
      </c>
      <c r="B6" s="10">
        <v>56853.790958999998</v>
      </c>
      <c r="C6" s="10">
        <v>51017.118906285701</v>
      </c>
      <c r="D6" s="10">
        <v>662445.69787272683</v>
      </c>
      <c r="E6" s="10">
        <v>183210.02203726224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15">
      <c r="A7" t="s">
        <v>31</v>
      </c>
      <c r="B7">
        <v>0</v>
      </c>
      <c r="C7">
        <v>0</v>
      </c>
      <c r="D7">
        <v>0</v>
      </c>
      <c r="E7">
        <v>0</v>
      </c>
      <c r="F7" s="10">
        <v>64833333.333333336</v>
      </c>
      <c r="G7" s="10">
        <v>64833333.333333336</v>
      </c>
      <c r="H7" s="10">
        <v>2500000</v>
      </c>
      <c r="I7" s="10">
        <v>2500000</v>
      </c>
      <c r="J7" s="10">
        <v>30000</v>
      </c>
      <c r="K7" s="10">
        <v>10000000</v>
      </c>
      <c r="L7">
        <v>0</v>
      </c>
      <c r="M7">
        <v>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G7"/>
  <sheetViews>
    <sheetView workbookViewId="0"/>
  </sheetViews>
  <sheetFormatPr defaultRowHeight="13.5" x14ac:dyDescent="0.15"/>
  <cols>
    <col min="1" max="1" width="15.375" customWidth="1"/>
    <col min="2" max="3" width="24.25" customWidth="1"/>
    <col min="4" max="4" width="18.75" customWidth="1"/>
    <col min="5" max="5" width="17.75" customWidth="1"/>
    <col min="6" max="7" width="24.25" customWidth="1"/>
  </cols>
  <sheetData>
    <row r="1" spans="1:7" x14ac:dyDescent="0.15"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31</v>
      </c>
    </row>
    <row r="2" spans="1:7" x14ac:dyDescent="0.15">
      <c r="A2" t="s">
        <v>20</v>
      </c>
      <c r="B2" s="9">
        <f>SUM('PE 8-8'!B6:C6)</f>
        <v>10.96</v>
      </c>
      <c r="C2" s="9">
        <f>SUM('PE 8-8'!B3:C3)</f>
        <v>6.4399999999999995</v>
      </c>
      <c r="D2" s="9">
        <f>SUM('PE 8-8'!B3:C3)</f>
        <v>6.4399999999999995</v>
      </c>
      <c r="E2" s="9">
        <f>SUM('PE 8-8'!B3:C3)</f>
        <v>6.4399999999999995</v>
      </c>
      <c r="F2" s="9">
        <f>SUM('PE 8-8'!B5:C5)</f>
        <v>8.01</v>
      </c>
      <c r="G2">
        <v>0</v>
      </c>
    </row>
    <row r="3" spans="1:7" x14ac:dyDescent="0.15">
      <c r="A3" t="s">
        <v>21</v>
      </c>
      <c r="B3" s="9">
        <f>B2*('Data from BNVP'!D2/'Data from BNVP'!B2)</f>
        <v>127.70309114340176</v>
      </c>
      <c r="C3" s="9">
        <f>C2*('Data from BNVP'!D3/'Data from BNVP'!B3)</f>
        <v>73.211414838322611</v>
      </c>
      <c r="D3" s="9">
        <f>D2*('Data from BNVP'!D4/'Data from BNVP'!B4)</f>
        <v>82.60168460784017</v>
      </c>
      <c r="E3" s="9">
        <f>E2*('Data from BNVP'!D5/'Data from BNVP'!B5)</f>
        <v>75.037217788641158</v>
      </c>
      <c r="F3" s="9">
        <f>F2*('Data from BNVP'!D6/'Data from BNVP'!B6)</f>
        <v>93.330452560095608</v>
      </c>
      <c r="G3">
        <v>0</v>
      </c>
    </row>
    <row r="4" spans="1:7" x14ac:dyDescent="0.15">
      <c r="A4" t="s">
        <v>22</v>
      </c>
      <c r="B4">
        <v>0</v>
      </c>
      <c r="C4">
        <v>0</v>
      </c>
      <c r="D4">
        <v>0</v>
      </c>
      <c r="E4">
        <v>0</v>
      </c>
      <c r="F4">
        <v>0</v>
      </c>
      <c r="G4" s="9">
        <f>D2*('Data from BNVP'!F7/'Data from BNVP'!B4)</f>
        <v>11142.167408945483</v>
      </c>
    </row>
    <row r="5" spans="1:7" x14ac:dyDescent="0.15">
      <c r="A5" t="s">
        <v>23</v>
      </c>
      <c r="B5">
        <v>0</v>
      </c>
      <c r="C5">
        <v>0</v>
      </c>
      <c r="D5">
        <v>0</v>
      </c>
      <c r="E5">
        <v>0</v>
      </c>
      <c r="F5">
        <v>0</v>
      </c>
      <c r="G5" s="9">
        <f>D2*('Data from BNVP'!H7/'Data from BNVP'!B4)</f>
        <v>429.64655818555843</v>
      </c>
    </row>
    <row r="6" spans="1:7" x14ac:dyDescent="0.15">
      <c r="A6" t="s">
        <v>24</v>
      </c>
      <c r="B6">
        <v>0</v>
      </c>
      <c r="C6">
        <v>0</v>
      </c>
      <c r="D6">
        <v>0</v>
      </c>
      <c r="E6">
        <v>0</v>
      </c>
      <c r="F6">
        <v>0</v>
      </c>
      <c r="G6" s="9">
        <f>D2*('Data from BNVP'!J7/'Data from BNVP'!B4)</f>
        <v>5.155758698226701</v>
      </c>
    </row>
    <row r="7" spans="1:7" x14ac:dyDescent="0.15">
      <c r="A7" t="s">
        <v>25</v>
      </c>
      <c r="B7" s="9">
        <f>B2*('Data from BNVP'!L2/'Data from BNVP'!B2)</f>
        <v>2.6264694393707586</v>
      </c>
      <c r="C7">
        <v>0</v>
      </c>
      <c r="D7" s="9">
        <f>D2*('Data from BNVP'!L4/'Data from BNVP'!B4)</f>
        <v>1.543290437002526</v>
      </c>
      <c r="E7">
        <v>0</v>
      </c>
      <c r="F7">
        <v>0</v>
      </c>
      <c r="G7">
        <v>0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G7"/>
  <sheetViews>
    <sheetView workbookViewId="0"/>
  </sheetViews>
  <sheetFormatPr defaultRowHeight="13.5" x14ac:dyDescent="0.15"/>
  <cols>
    <col min="1" max="1" width="15.375" customWidth="1"/>
    <col min="2" max="3" width="24.25" customWidth="1"/>
    <col min="4" max="4" width="18.75" customWidth="1"/>
    <col min="5" max="5" width="17.75" customWidth="1"/>
    <col min="6" max="7" width="24.25" customWidth="1"/>
  </cols>
  <sheetData>
    <row r="1" spans="1:7" x14ac:dyDescent="0.15"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31</v>
      </c>
    </row>
    <row r="2" spans="1:7" x14ac:dyDescent="0.15">
      <c r="A2" t="s">
        <v>20</v>
      </c>
      <c r="B2" s="9">
        <f>'ECpV-psgr'!B2*('Data from BNVP'!C2/'Data from BNVP'!B2)</f>
        <v>10.438065947089965</v>
      </c>
      <c r="C2" s="9">
        <f>'ECpV-psgr'!C2*('Data from BNVP'!C3/'Data from BNVP'!B3)</f>
        <v>6.2514465487516313</v>
      </c>
      <c r="D2" s="9">
        <f>'ECpV-psgr'!D2*('Data from BNVP'!C4/'Data from BNVP'!B4)</f>
        <v>6.0733014387116269</v>
      </c>
      <c r="E2" s="9">
        <f>'ECpV-psgr'!E2*('Data from BNVP'!C5/'Data from BNVP'!B5)</f>
        <v>6.4073499632352258</v>
      </c>
      <c r="F2" s="9">
        <f>'ECpV-psgr'!F2*('Data from BNVP'!C6/'Data from BNVP'!B6)</f>
        <v>7.1876846828744201</v>
      </c>
      <c r="G2">
        <v>0</v>
      </c>
    </row>
    <row r="3" spans="1:7" x14ac:dyDescent="0.15">
      <c r="A3" t="s">
        <v>21</v>
      </c>
      <c r="B3" s="9">
        <f>'ECpV-psgr'!B2*('Data from BNVP'!E2/'Data from BNVP'!B2)</f>
        <v>35.318345666280131</v>
      </c>
      <c r="C3" s="9">
        <f>'ECpV-psgr'!C2*('Data from BNVP'!E3/'Data from BNVP'!B3)</f>
        <v>20.24779535738676</v>
      </c>
      <c r="D3" s="9">
        <f>'ECpV-psgr'!D2*('Data from BNVP'!E4/'Data from BNVP'!B4)</f>
        <v>22.844825630107596</v>
      </c>
      <c r="E3" s="9">
        <f>'ECpV-psgr'!E2*('Data from BNVP'!E5/'Data from BNVP'!B5)</f>
        <v>20.752750555733943</v>
      </c>
      <c r="F3" s="9">
        <f>'ECpV-psgr'!F2*('Data from BNVP'!E6/'Data from BNVP'!B6)</f>
        <v>25.812039122892688</v>
      </c>
      <c r="G3">
        <v>0</v>
      </c>
    </row>
    <row r="4" spans="1:7" x14ac:dyDescent="0.15">
      <c r="A4" t="s">
        <v>22</v>
      </c>
      <c r="B4">
        <v>0</v>
      </c>
      <c r="C4">
        <v>0</v>
      </c>
      <c r="D4">
        <v>0</v>
      </c>
      <c r="E4">
        <v>0</v>
      </c>
      <c r="F4">
        <v>0</v>
      </c>
      <c r="G4" s="9">
        <f>'ECpV-psgr'!D2*('Data from BNVP'!G7/'Data from BNVP'!B4)</f>
        <v>11142.167408945483</v>
      </c>
    </row>
    <row r="5" spans="1:7" x14ac:dyDescent="0.15">
      <c r="A5" t="s">
        <v>23</v>
      </c>
      <c r="B5">
        <v>0</v>
      </c>
      <c r="C5">
        <v>0</v>
      </c>
      <c r="D5">
        <v>0</v>
      </c>
      <c r="E5">
        <v>0</v>
      </c>
      <c r="F5">
        <v>0</v>
      </c>
      <c r="G5" s="9">
        <f>'ECpV-psgr'!D2*('Data from BNVP'!I7/'Data from BNVP'!B4)</f>
        <v>429.64655818555843</v>
      </c>
    </row>
    <row r="6" spans="1:7" x14ac:dyDescent="0.15">
      <c r="A6" t="s">
        <v>24</v>
      </c>
      <c r="B6">
        <v>0</v>
      </c>
      <c r="C6">
        <v>0</v>
      </c>
      <c r="D6">
        <v>0</v>
      </c>
      <c r="E6">
        <v>0</v>
      </c>
      <c r="F6">
        <v>0</v>
      </c>
      <c r="G6" s="9">
        <f>'ECpV-psgr'!D2*('Data from BNVP'!K7/'Data from BNVP'!B4)</f>
        <v>1718.5862327422337</v>
      </c>
    </row>
    <row r="7" spans="1:7" x14ac:dyDescent="0.15">
      <c r="A7" t="s">
        <v>25</v>
      </c>
      <c r="B7" s="11">
        <v>0</v>
      </c>
      <c r="C7">
        <v>0</v>
      </c>
      <c r="D7" s="11">
        <v>0</v>
      </c>
      <c r="E7">
        <v>0</v>
      </c>
      <c r="F7">
        <v>0</v>
      </c>
      <c r="G7">
        <v>0</v>
      </c>
    </row>
  </sheetData>
  <phoneticPr fontId="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5D2F1BA-5129-4873-986C-7537ADE2DE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E6D487-D973-4A5A-BC94-CB75B089E58C}"/>
</file>

<file path=customXml/itemProps3.xml><?xml version="1.0" encoding="utf-8"?>
<ds:datastoreItem xmlns:ds="http://schemas.openxmlformats.org/officeDocument/2006/customXml" ds:itemID="{4BB4043A-6B33-4D8F-8774-33857F78E473}">
  <ds:schemaRefs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7889d872-e2a2-4afb-87bc-97561eced75f"/>
    <ds:schemaRef ds:uri="http://schemas.microsoft.com/office/infopath/2007/PartnerControls"/>
    <ds:schemaRef ds:uri="c9df191c-55f2-496b-9838-9a5abe4742a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PE 8-8</vt:lpstr>
      <vt:lpstr>Data from BNVP</vt:lpstr>
      <vt:lpstr>ECpV-psgr</vt:lpstr>
      <vt:lpstr>ECpV-frgt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Wenyi Xi</cp:lastModifiedBy>
  <dcterms:created xsi:type="dcterms:W3CDTF">2017-07-06T22:00:06Z</dcterms:created>
  <dcterms:modified xsi:type="dcterms:W3CDTF">2019-01-18T02:27:47Z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512">
    <vt:lpwstr>34</vt:lpwstr>
  </property>
</Properties>
</file>