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SYFAFE\"/>
    </mc:Choice>
  </mc:AlternateContent>
  <bookViews>
    <workbookView xWindow="-120" yWindow="-120" windowWidth="20730" windowHeight="11160" tabRatio="742"/>
  </bookViews>
  <sheets>
    <sheet name="About" sheetId="1" r:id="rId1"/>
    <sheet name="Calculations Etc" sheetId="18" r:id="rId2"/>
    <sheet name="BHNVFEAL data" sheetId="26" r:id="rId3"/>
    <sheet name="Calibration Adjustments" sheetId="25" r:id="rId4"/>
    <sheet name="SYFAFE-psgr" sheetId="23" r:id="rId5"/>
    <sheet name="SYFAFE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4" l="1"/>
  <c r="H5" i="24"/>
  <c r="H6" i="24"/>
  <c r="H3" i="24"/>
  <c r="H7" i="24"/>
  <c r="H2" i="24"/>
  <c r="H3" i="23"/>
  <c r="H7" i="23"/>
  <c r="H2" i="23"/>
  <c r="B11" i="18"/>
  <c r="B5" i="23" l="1"/>
  <c r="B5" i="24"/>
  <c r="E6" i="24"/>
  <c r="G6" i="24"/>
  <c r="E5" i="24"/>
  <c r="G5" i="24"/>
  <c r="E4" i="24"/>
  <c r="G4" i="24"/>
  <c r="G7" i="23"/>
  <c r="D7" i="23"/>
  <c r="E6" i="23"/>
  <c r="E5" i="23"/>
  <c r="E4" i="23"/>
  <c r="D2" i="23"/>
  <c r="G2" i="23"/>
  <c r="E2" i="23"/>
  <c r="D7" i="24"/>
  <c r="E3" i="24"/>
  <c r="D2" i="24"/>
  <c r="E7" i="23"/>
  <c r="E3" i="23"/>
  <c r="C2" i="23"/>
  <c r="C2" i="24"/>
  <c r="G2" i="24"/>
  <c r="E2" i="24"/>
  <c r="C3" i="23"/>
  <c r="G3" i="23"/>
  <c r="D3" i="23"/>
  <c r="G3" i="24"/>
  <c r="D3" i="24"/>
  <c r="F7" i="24"/>
  <c r="G7" i="24"/>
  <c r="E7" i="24"/>
  <c r="B3" i="23"/>
  <c r="F3" i="23"/>
  <c r="C7" i="24"/>
  <c r="C7" i="23"/>
  <c r="B7" i="23"/>
  <c r="F7" i="23"/>
  <c r="F3" i="24"/>
  <c r="C3" i="24"/>
  <c r="B3" i="24"/>
  <c r="B7" i="24"/>
  <c r="F2" i="24"/>
  <c r="B2" i="24"/>
  <c r="F2" i="23"/>
  <c r="B2" i="23"/>
</calcChain>
</file>

<file path=xl/sharedStrings.xml><?xml version="1.0" encoding="utf-8"?>
<sst xmlns="http://schemas.openxmlformats.org/spreadsheetml/2006/main" count="128" uniqueCount="65">
  <si>
    <t>Sources:</t>
  </si>
  <si>
    <t>Notes</t>
  </si>
  <si>
    <t>This variable gives fuel economy in units of cargo distance per BTU.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</si>
  <si>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</si>
  <si>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</si>
  <si>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</si>
  <si>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</si>
  <si>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</si>
  <si>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</si>
  <si>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</si>
  <si>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</si>
  <si>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</si>
  <si>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</si>
  <si>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</si>
  <si>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</si>
  <si>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</si>
  <si>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</si>
  <si>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</si>
  <si>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</si>
  <si>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</si>
  <si>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</si>
  <si>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</si>
  <si>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</si>
  <si>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</si>
  <si>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</si>
  <si>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</si>
  <si>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</si>
  <si>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</si>
  <si>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</si>
  <si>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</si>
  <si>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</si>
  <si>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</si>
  <si>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</si>
  <si>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</si>
  <si>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</si>
  <si>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</si>
  <si>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</si>
  <si>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</si>
  <si>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</si>
  <si>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</si>
  <si>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For sources and calculations, see the variable trans/PTFURfE.</t>
  </si>
  <si>
    <t>For source, see the variable trans/BPoEFUbVT.</t>
  </si>
  <si>
    <t>psgr</t>
  </si>
  <si>
    <t>frgt</t>
  </si>
  <si>
    <t>The data above are taken from the "Extrapolations" tab of the variable trans/BHNVFEAL.</t>
  </si>
  <si>
    <t>We only include historical values, which we average across vehicle lifetimes (the non-grayed</t>
  </si>
  <si>
    <t>out cells) to obtain the start year fleet average.</t>
  </si>
  <si>
    <t>Fuel Economy of All Vehicle Types</t>
  </si>
  <si>
    <t>Vehicle lifetimes</t>
  </si>
  <si>
    <t>See trans/AVL variable</t>
  </si>
  <si>
    <t>See trans/BHNVFEAL variable</t>
  </si>
  <si>
    <t>Our approach is to take the average fuel economy of new vehicles that were sold</t>
  </si>
  <si>
    <t>prior to the model lifetime, across a number of years equal to the lifetime of that</t>
  </si>
  <si>
    <t>type of vehicle.  Conveniently, these data are available in trans/BHNVFEAL.</t>
  </si>
  <si>
    <t>We adjust for the greater efficiency of electricity use in vehicles, accounting</t>
  </si>
  <si>
    <t>for the share of electricity used by plug-in hybrids, in the same way we do in</t>
  </si>
  <si>
    <t>trans/BHNVFEAL.</t>
  </si>
  <si>
    <t>Fuel Economy (passenger*miles/BTU)</t>
  </si>
  <si>
    <t>LPG vehicle</t>
  </si>
  <si>
    <t>hydrogen vehicle</t>
  </si>
  <si>
    <t>Fuel Economy (freight ton*miles/BTU)</t>
  </si>
  <si>
    <t>gasoline car efficiency</t>
  </si>
  <si>
    <t>hydrogen FCV efficiency</t>
  </si>
  <si>
    <t>distance multiplier for hydrogen vehicles</t>
  </si>
  <si>
    <t>Hydrogen vs. Gasoline Efficiency (see trans/BHNVFEAL)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</si>
</sst>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2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0" fillId="0" borderId="19" xfId="0" applyBorder="1"/>
    <xf numFmtId="0" fontId="0" fillId="29" borderId="0" xfId="0" applyFill="1"/>
    <xf numFmtId="11" fontId="0" fillId="29" borderId="0" xfId="0" applyNumberFormat="1" applyFill="1"/>
    <xf numFmtId="11" fontId="0" fillId="0" borderId="0" xfId="0" applyNumberFormat="1" applyBorder="1"/>
    <xf numFmtId="11" fontId="0" fillId="0" borderId="19" xfId="0" applyNumberFormat="1" applyBorder="1"/>
    <xf numFmtId="11" fontId="0" fillId="29" borderId="0" xfId="0" applyNumberFormat="1" applyFill="1" applyBorder="1"/>
    <xf numFmtId="11" fontId="0" fillId="0" borderId="0" xfId="0" applyNumberFormat="1"/>
    <xf numFmtId="0" fontId="0" fillId="29" borderId="0" xfId="0" applyNumberFormat="1" applyFill="1"/>
    <xf numFmtId="0" fontId="2" fillId="0" borderId="0" xfId="0" applyFont="1" applyAlignment="1">
      <alignment wrapText="1"/>
    </xf>
    <xf numFmtId="0" fontId="0" fillId="28" borderId="0" xfId="0" applyNumberFormat="1" applyFill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15</v>
      </c>
    </row>
    <row r="3" spans="1:2">
      <c r="A3" s="1" t="s">
        <v>0</v>
      </c>
      <c r="B3" s="2" t="s">
        <v>47</v>
      </c>
    </row>
    <row r="4" spans="1:2">
      <c r="B4" s="5" t="s">
        <v>50</v>
      </c>
    </row>
    <row r="5" spans="1:2">
      <c r="B5" s="4"/>
    </row>
    <row r="6" spans="1:2">
      <c r="B6" s="2" t="s">
        <v>48</v>
      </c>
    </row>
    <row r="7" spans="1:2">
      <c r="B7" s="5" t="s">
        <v>49</v>
      </c>
    </row>
    <row r="9" spans="1:2">
      <c r="A9" s="1" t="s">
        <v>1</v>
      </c>
    </row>
    <row r="10" spans="1:2">
      <c r="A10" t="s">
        <v>2</v>
      </c>
    </row>
    <row r="12" spans="1:2">
      <c r="A12" t="s">
        <v>51</v>
      </c>
    </row>
    <row r="13" spans="1:2">
      <c r="A13" t="s">
        <v>52</v>
      </c>
    </row>
    <row r="14" spans="1:2">
      <c r="A14" t="s">
        <v>53</v>
      </c>
    </row>
    <row r="16" spans="1:2">
      <c r="A16" t="s">
        <v>54</v>
      </c>
    </row>
    <row r="17" spans="1:2">
      <c r="A17" t="s">
        <v>55</v>
      </c>
    </row>
    <row r="18" spans="1:2">
      <c r="A18" t="s">
        <v>56</v>
      </c>
    </row>
    <row r="20" spans="1:2">
      <c r="A20" s="9" t="s">
        <v>34</v>
      </c>
      <c r="B20" s="10"/>
    </row>
    <row r="21" spans="1:2">
      <c r="A21" t="s">
        <v>35</v>
      </c>
    </row>
    <row r="22" spans="1:2">
      <c r="A22" t="s">
        <v>36</v>
      </c>
    </row>
    <row r="23" spans="1:2">
      <c r="A23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8" sqref="A8:B8"/>
    </sheetView>
  </sheetViews>
  <sheetFormatPr defaultRowHeight="14.25"/>
  <cols>
    <col min="1" max="1" width="50.3984375" customWidth="1"/>
  </cols>
  <sheetData>
    <row r="1" spans="1:4">
      <c r="A1" s="2" t="s">
        <v>10</v>
      </c>
      <c r="B1" s="3"/>
      <c r="D1" s="2" t="s">
        <v>14</v>
      </c>
    </row>
    <row r="2" spans="1:4">
      <c r="A2" t="s">
        <v>13</v>
      </c>
      <c r="B2" s="6">
        <v>0.68595041322314043</v>
      </c>
      <c r="D2" s="5" t="s">
        <v>40</v>
      </c>
    </row>
    <row r="3" spans="1:4">
      <c r="A3" t="s">
        <v>9</v>
      </c>
      <c r="B3" s="6">
        <v>0.68881036513545346</v>
      </c>
    </row>
    <row r="5" spans="1:4">
      <c r="A5" s="2" t="s">
        <v>11</v>
      </c>
      <c r="B5" s="3"/>
      <c r="D5" s="2" t="s">
        <v>14</v>
      </c>
    </row>
    <row r="6" spans="1:4">
      <c r="A6" t="s">
        <v>12</v>
      </c>
      <c r="B6">
        <v>0.55000000000000004</v>
      </c>
      <c r="D6" s="5" t="s">
        <v>41</v>
      </c>
    </row>
    <row r="8" spans="1:4">
      <c r="A8" s="2" t="s">
        <v>64</v>
      </c>
      <c r="B8" s="3"/>
    </row>
    <row r="9" spans="1:4">
      <c r="A9" t="s">
        <v>61</v>
      </c>
      <c r="B9">
        <v>0.2</v>
      </c>
    </row>
    <row r="10" spans="1:4">
      <c r="A10" t="s">
        <v>62</v>
      </c>
      <c r="B10">
        <v>0.5</v>
      </c>
    </row>
    <row r="11" spans="1:4">
      <c r="A11" t="s">
        <v>63</v>
      </c>
      <c r="B11">
        <f>B10/B9</f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8"/>
  <sheetViews>
    <sheetView workbookViewId="0">
      <selection activeCell="A9" sqref="A9:XFD9"/>
    </sheetView>
  </sheetViews>
  <sheetFormatPr defaultRowHeight="14.25"/>
  <cols>
    <col min="1" max="1" width="12.86328125" customWidth="1"/>
  </cols>
  <sheetData>
    <row r="1" spans="1:71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2">
        <v>2015</v>
      </c>
    </row>
    <row r="2" spans="1:71">
      <c r="A2" t="s">
        <v>16</v>
      </c>
      <c r="B2" t="s">
        <v>42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  <c r="O2" s="13"/>
      <c r="P2" s="13"/>
      <c r="Q2" s="13"/>
      <c r="R2" s="13"/>
      <c r="S2" s="13"/>
      <c r="T2" s="13"/>
      <c r="U2" s="13"/>
      <c r="V2" s="13"/>
      <c r="W2">
        <v>6.3882446012192978E-4</v>
      </c>
      <c r="X2">
        <v>6.3882446012192978E-4</v>
      </c>
      <c r="Y2">
        <v>6.3882446012192978E-4</v>
      </c>
      <c r="Z2">
        <v>6.3882446012192978E-4</v>
      </c>
      <c r="AA2">
        <v>6.3882446012192978E-4</v>
      </c>
      <c r="AB2">
        <v>6.3882446012192978E-4</v>
      </c>
      <c r="AC2">
        <v>6.3882446012192978E-4</v>
      </c>
      <c r="AD2">
        <v>6.3882446012192978E-4</v>
      </c>
      <c r="AE2">
        <v>6.3882446012192978E-4</v>
      </c>
      <c r="AF2">
        <v>6.3882446012192978E-4</v>
      </c>
      <c r="AG2">
        <v>6.3882446012192978E-4</v>
      </c>
      <c r="AH2">
        <v>6.3882446012192978E-4</v>
      </c>
      <c r="AI2">
        <v>6.3882446012192978E-4</v>
      </c>
      <c r="AJ2">
        <v>6.3882446012192978E-4</v>
      </c>
      <c r="AK2">
        <v>6.3882446012192978E-4</v>
      </c>
      <c r="AL2">
        <v>6.3882446012192978E-4</v>
      </c>
      <c r="AM2">
        <v>6.574596268394961E-4</v>
      </c>
      <c r="AN2">
        <v>6.7609479355706936E-4</v>
      </c>
      <c r="AO2">
        <v>6.9472996027463568E-4</v>
      </c>
      <c r="AP2">
        <v>7.133651269922097E-4</v>
      </c>
      <c r="AQ2">
        <v>7.133651269922097E-4</v>
      </c>
      <c r="AR2">
        <v>7.133651269922097E-4</v>
      </c>
      <c r="AS2">
        <v>7.133651269922097E-4</v>
      </c>
      <c r="AT2">
        <v>7.133651269922097E-4</v>
      </c>
      <c r="AU2">
        <v>7.133651269922097E-4</v>
      </c>
      <c r="AV2">
        <v>7.133651269922097E-4</v>
      </c>
      <c r="AW2">
        <v>7.133651269922097E-4</v>
      </c>
      <c r="AX2">
        <v>7.133651269922097E-4</v>
      </c>
      <c r="AY2">
        <v>7.133651269922097E-4</v>
      </c>
      <c r="AZ2">
        <v>7.133651269922097E-4</v>
      </c>
      <c r="BA2">
        <v>7.133651269922097E-4</v>
      </c>
      <c r="BB2">
        <v>7.133651269922097E-4</v>
      </c>
      <c r="BC2">
        <v>7.133651269922097E-4</v>
      </c>
      <c r="BD2">
        <v>7.133651269922097E-4</v>
      </c>
      <c r="BE2">
        <v>7.133651269922097E-4</v>
      </c>
      <c r="BF2">
        <v>7.133651269922097E-4</v>
      </c>
      <c r="BG2">
        <v>7.133651269922097E-4</v>
      </c>
      <c r="BH2">
        <v>7.133651269922097E-4</v>
      </c>
      <c r="BI2">
        <v>7.133651269922097E-4</v>
      </c>
      <c r="BJ2">
        <v>7.133651269922097E-4</v>
      </c>
      <c r="BK2">
        <v>7.133651269922097E-4</v>
      </c>
      <c r="BL2">
        <v>7.133651269922097E-4</v>
      </c>
      <c r="BM2">
        <v>7.133651269922097E-4</v>
      </c>
      <c r="BN2">
        <v>7.133651269922097E-4</v>
      </c>
      <c r="BO2">
        <v>7.133651269922097E-4</v>
      </c>
      <c r="BP2">
        <v>7.133651269922097E-4</v>
      </c>
      <c r="BQ2">
        <v>7.133651269922097E-4</v>
      </c>
      <c r="BR2">
        <v>7.133651269922097E-4</v>
      </c>
      <c r="BS2">
        <v>7.133651269922097E-4</v>
      </c>
    </row>
    <row r="3" spans="1:71">
      <c r="A3" t="s">
        <v>16</v>
      </c>
      <c r="B3" t="s">
        <v>43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5">
        <v>3.4165027849915303E-4</v>
      </c>
      <c r="X3" s="15">
        <v>3.4165027849915303E-4</v>
      </c>
      <c r="Y3" s="15">
        <v>3.4165027849915303E-4</v>
      </c>
      <c r="Z3" s="15">
        <v>3.4165027849915303E-4</v>
      </c>
      <c r="AA3" s="15">
        <v>3.4165027849915303E-4</v>
      </c>
      <c r="AB3" s="15">
        <v>3.4165027849915303E-4</v>
      </c>
      <c r="AC3" s="15">
        <v>3.4165027849915303E-4</v>
      </c>
      <c r="AD3" s="15">
        <v>3.4165027849915303E-4</v>
      </c>
      <c r="AE3" s="15">
        <v>3.4165027849915303E-4</v>
      </c>
      <c r="AF3" s="15">
        <v>3.4165027849915303E-4</v>
      </c>
      <c r="AG3" s="15">
        <v>3.4165027849915303E-4</v>
      </c>
      <c r="AH3" s="15">
        <v>3.4165027849915303E-4</v>
      </c>
      <c r="AI3" s="15">
        <v>3.4165027849915303E-4</v>
      </c>
      <c r="AJ3" s="15">
        <v>3.4165027849915303E-4</v>
      </c>
      <c r="AK3">
        <v>3.4165027849915303E-4</v>
      </c>
      <c r="AL3">
        <v>3.4165027849915303E-4</v>
      </c>
      <c r="AM3">
        <v>3.4165027849915303E-4</v>
      </c>
      <c r="AN3">
        <v>3.4165027849915303E-4</v>
      </c>
      <c r="AO3">
        <v>3.4165027849915303E-4</v>
      </c>
      <c r="AP3">
        <v>3.4165027849915303E-4</v>
      </c>
      <c r="AQ3">
        <v>3.4165027849915303E-4</v>
      </c>
      <c r="AR3">
        <v>3.4165027849915303E-4</v>
      </c>
      <c r="AS3">
        <v>3.4165027849915303E-4</v>
      </c>
      <c r="AT3">
        <v>3.4165027849915303E-4</v>
      </c>
      <c r="AU3">
        <v>3.4165027849915303E-4</v>
      </c>
      <c r="AV3">
        <v>3.4165027849915303E-4</v>
      </c>
      <c r="AW3">
        <v>3.4165027849915303E-4</v>
      </c>
      <c r="AX3">
        <v>3.4165027849915303E-4</v>
      </c>
      <c r="AY3">
        <v>3.4165027849915303E-4</v>
      </c>
      <c r="AZ3">
        <v>3.4165027849915303E-4</v>
      </c>
      <c r="BA3">
        <v>3.4165027849915303E-4</v>
      </c>
      <c r="BB3">
        <v>3.4165027849915303E-4</v>
      </c>
      <c r="BC3">
        <v>3.4165027849915303E-4</v>
      </c>
      <c r="BD3">
        <v>3.4165027849915303E-4</v>
      </c>
      <c r="BE3">
        <v>3.4165027849915303E-4</v>
      </c>
      <c r="BF3">
        <v>3.4165027849915303E-4</v>
      </c>
      <c r="BG3">
        <v>3.4165027849915303E-4</v>
      </c>
      <c r="BH3">
        <v>3.4165027849915303E-4</v>
      </c>
      <c r="BI3">
        <v>3.4165027849915303E-4</v>
      </c>
      <c r="BJ3">
        <v>3.4165027849915303E-4</v>
      </c>
      <c r="BK3">
        <v>3.4165027849915303E-4</v>
      </c>
      <c r="BL3">
        <v>3.4165027849915303E-4</v>
      </c>
      <c r="BM3">
        <v>3.4165027849915303E-4</v>
      </c>
      <c r="BN3">
        <v>3.4165027849915303E-4</v>
      </c>
      <c r="BO3">
        <v>3.4165027849915303E-4</v>
      </c>
      <c r="BP3">
        <v>3.4165027849915303E-4</v>
      </c>
      <c r="BQ3">
        <v>3.4165027849915303E-4</v>
      </c>
      <c r="BR3">
        <v>3.4165027849915303E-4</v>
      </c>
      <c r="BS3">
        <v>3.4165027849915303E-4</v>
      </c>
    </row>
    <row r="4" spans="1:71">
      <c r="A4" t="s">
        <v>9</v>
      </c>
      <c r="B4" t="s">
        <v>42</v>
      </c>
      <c r="C4" s="13"/>
      <c r="D4" s="13"/>
      <c r="E4" s="13"/>
      <c r="F4" s="13"/>
      <c r="G4" s="13"/>
      <c r="H4" s="1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5">
        <v>4.4435571578869126E-3</v>
      </c>
      <c r="AB4" s="15">
        <v>4.4435571578869126E-3</v>
      </c>
      <c r="AC4" s="15">
        <v>4.4435571578869126E-3</v>
      </c>
      <c r="AD4" s="15">
        <v>4.4435571578869126E-3</v>
      </c>
      <c r="AE4" s="15">
        <v>4.4435571578869126E-3</v>
      </c>
      <c r="AF4" s="15">
        <v>4.4435571578869126E-3</v>
      </c>
      <c r="AG4" s="15">
        <v>4.4435571578869126E-3</v>
      </c>
      <c r="AH4" s="15">
        <v>4.4435571578869126E-3</v>
      </c>
      <c r="AI4" s="15">
        <v>4.4435571578869126E-3</v>
      </c>
      <c r="AJ4" s="16">
        <v>4.4435571578869126E-3</v>
      </c>
      <c r="AK4">
        <v>4.4435571578869126E-3</v>
      </c>
      <c r="AL4">
        <v>4.4435571578869126E-3</v>
      </c>
      <c r="AM4">
        <v>4.4435571578869126E-3</v>
      </c>
      <c r="AN4">
        <v>4.4435571578869126E-3</v>
      </c>
      <c r="AO4">
        <v>4.7193641538936237E-3</v>
      </c>
      <c r="AP4">
        <v>4.9951711499004459E-3</v>
      </c>
      <c r="AQ4">
        <v>5.270978145907157E-3</v>
      </c>
      <c r="AR4">
        <v>5.270978145907157E-3</v>
      </c>
      <c r="AS4">
        <v>5.270978145907157E-3</v>
      </c>
      <c r="AT4">
        <v>5.270978145907157E-3</v>
      </c>
      <c r="AU4">
        <v>5.270978145907157E-3</v>
      </c>
      <c r="AV4">
        <v>5.270978145907157E-3</v>
      </c>
      <c r="AW4">
        <v>5.270978145907157E-3</v>
      </c>
      <c r="AX4">
        <v>5.270978145907157E-3</v>
      </c>
      <c r="AY4">
        <v>5.270978145907157E-3</v>
      </c>
      <c r="AZ4">
        <v>5.270978145907157E-3</v>
      </c>
      <c r="BA4">
        <v>5.270978145907157E-3</v>
      </c>
      <c r="BB4">
        <v>5.270978145907157E-3</v>
      </c>
      <c r="BC4">
        <v>5.270978145907157E-3</v>
      </c>
      <c r="BD4">
        <v>5.270978145907157E-3</v>
      </c>
      <c r="BE4">
        <v>5.270978145907157E-3</v>
      </c>
      <c r="BF4">
        <v>5.270978145907157E-3</v>
      </c>
      <c r="BG4">
        <v>5.270978145907157E-3</v>
      </c>
      <c r="BH4">
        <v>5.270978145907157E-3</v>
      </c>
      <c r="BI4">
        <v>5.270978145907157E-3</v>
      </c>
      <c r="BJ4">
        <v>5.270978145907157E-3</v>
      </c>
      <c r="BK4">
        <v>5.270978145907157E-3</v>
      </c>
      <c r="BL4">
        <v>5.270978145907157E-3</v>
      </c>
      <c r="BM4">
        <v>5.270978145907157E-3</v>
      </c>
      <c r="BN4">
        <v>5.270978145907157E-3</v>
      </c>
      <c r="BO4">
        <v>5.270978145907157E-3</v>
      </c>
      <c r="BP4">
        <v>5.270978145907157E-3</v>
      </c>
      <c r="BQ4">
        <v>5.270978145907157E-3</v>
      </c>
      <c r="BR4">
        <v>5.270978145907157E-3</v>
      </c>
      <c r="BS4">
        <v>5.270978145907157E-3</v>
      </c>
    </row>
    <row r="5" spans="1:71">
      <c r="A5" t="s">
        <v>9</v>
      </c>
      <c r="B5" t="s">
        <v>43</v>
      </c>
      <c r="C5" s="13"/>
      <c r="D5" s="13"/>
      <c r="E5" s="13"/>
      <c r="F5" s="13"/>
      <c r="G5" s="13"/>
      <c r="H5" s="1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5">
        <v>4.5132431462293482E-4</v>
      </c>
      <c r="AB5" s="15">
        <v>4.5132431462293482E-4</v>
      </c>
      <c r="AC5" s="15">
        <v>4.5132431462293482E-4</v>
      </c>
      <c r="AD5" s="15">
        <v>4.5132431462293482E-4</v>
      </c>
      <c r="AE5" s="15">
        <v>4.5132431462293482E-4</v>
      </c>
      <c r="AF5" s="15">
        <v>4.5132431462293482E-4</v>
      </c>
      <c r="AG5" s="15">
        <v>4.5132431462293482E-4</v>
      </c>
      <c r="AH5" s="15">
        <v>4.5132431462293482E-4</v>
      </c>
      <c r="AI5" s="15">
        <v>4.5132431462293482E-4</v>
      </c>
      <c r="AJ5" s="16">
        <v>4.5132431462293482E-4</v>
      </c>
      <c r="AK5">
        <v>4.5132431462293482E-4</v>
      </c>
      <c r="AL5">
        <v>4.5132431462293482E-4</v>
      </c>
      <c r="AM5">
        <v>4.5132431462293482E-4</v>
      </c>
      <c r="AN5">
        <v>4.5132431462293482E-4</v>
      </c>
      <c r="AO5">
        <v>4.7628468868221585E-4</v>
      </c>
      <c r="AP5">
        <v>5.0124506274149688E-4</v>
      </c>
      <c r="AQ5">
        <v>5.2620543680078485E-4</v>
      </c>
      <c r="AR5">
        <v>5.2620543680078485E-4</v>
      </c>
      <c r="AS5">
        <v>5.2620543680078485E-4</v>
      </c>
      <c r="AT5">
        <v>5.2620543680078485E-4</v>
      </c>
      <c r="AU5">
        <v>5.2620543680078485E-4</v>
      </c>
      <c r="AV5">
        <v>5.2620543680078485E-4</v>
      </c>
      <c r="AW5">
        <v>5.2620543680078485E-4</v>
      </c>
      <c r="AX5">
        <v>5.2620543680078485E-4</v>
      </c>
      <c r="AY5">
        <v>5.2620543680078485E-4</v>
      </c>
      <c r="AZ5">
        <v>5.2620543680078485E-4</v>
      </c>
      <c r="BA5">
        <v>5.2620543680078485E-4</v>
      </c>
      <c r="BB5">
        <v>5.2620543680078485E-4</v>
      </c>
      <c r="BC5">
        <v>5.2620543680078485E-4</v>
      </c>
      <c r="BD5">
        <v>5.2620543680078485E-4</v>
      </c>
      <c r="BE5">
        <v>5.2620543680078485E-4</v>
      </c>
      <c r="BF5">
        <v>5.2620543680078485E-4</v>
      </c>
      <c r="BG5">
        <v>5.2620543680078485E-4</v>
      </c>
      <c r="BH5">
        <v>5.2620543680078485E-4</v>
      </c>
      <c r="BI5">
        <v>5.2620543680078485E-4</v>
      </c>
      <c r="BJ5">
        <v>5.2620543680078485E-4</v>
      </c>
      <c r="BK5">
        <v>5.2620543680078485E-4</v>
      </c>
      <c r="BL5">
        <v>5.2620543680078485E-4</v>
      </c>
      <c r="BM5">
        <v>5.2620543680078485E-4</v>
      </c>
      <c r="BN5">
        <v>5.2620543680078485E-4</v>
      </c>
      <c r="BO5">
        <v>5.2620543680078485E-4</v>
      </c>
      <c r="BP5">
        <v>5.2620543680078485E-4</v>
      </c>
      <c r="BQ5">
        <v>5.2620543680078485E-4</v>
      </c>
      <c r="BR5">
        <v>5.2620543680078485E-4</v>
      </c>
      <c r="BS5">
        <v>5.2620543680078485E-4</v>
      </c>
    </row>
    <row r="6" spans="1:71">
      <c r="A6" t="s">
        <v>8</v>
      </c>
      <c r="B6" t="s">
        <v>42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  <c r="N6" s="14"/>
      <c r="O6" s="14"/>
      <c r="P6" s="14"/>
      <c r="Q6" s="18">
        <v>4.3772593496740637E-4</v>
      </c>
      <c r="R6" s="18">
        <v>4.3997234608807861E-4</v>
      </c>
      <c r="S6" s="18">
        <v>4.4221875720874999E-4</v>
      </c>
      <c r="T6" s="18">
        <v>4.4446516832942137E-4</v>
      </c>
      <c r="U6" s="18">
        <v>4.4671157945009275E-4</v>
      </c>
      <c r="V6" s="18">
        <v>4.4895799057076413E-4</v>
      </c>
      <c r="W6" s="18">
        <v>4.5120440169143551E-4</v>
      </c>
      <c r="X6" s="18">
        <v>4.5345081281210689E-4</v>
      </c>
      <c r="Y6" s="18">
        <v>4.5569722393277827E-4</v>
      </c>
      <c r="Z6" s="18">
        <v>4.5794363505344965E-4</v>
      </c>
      <c r="AA6" s="18">
        <v>4.6019004617412103E-4</v>
      </c>
      <c r="AB6" s="18">
        <v>4.6243645729479241E-4</v>
      </c>
      <c r="AC6" s="18">
        <v>4.6468286841546465E-4</v>
      </c>
      <c r="AD6" s="18">
        <v>4.6692927953613603E-4</v>
      </c>
      <c r="AE6" s="18">
        <v>4.6917569065680741E-4</v>
      </c>
      <c r="AF6" s="18">
        <v>4.7142210177747879E-4</v>
      </c>
      <c r="AG6" s="18">
        <v>4.7366851289815017E-4</v>
      </c>
      <c r="AH6" s="18">
        <v>4.7591492401882155E-4</v>
      </c>
      <c r="AI6" s="18">
        <v>4.7816133513949293E-4</v>
      </c>
      <c r="AJ6" s="16">
        <v>4.8040774626016431E-4</v>
      </c>
      <c r="AK6">
        <v>4.8763028027001322E-4</v>
      </c>
      <c r="AL6">
        <v>4.8763028027001322E-4</v>
      </c>
      <c r="AM6">
        <v>4.9028662068749482E-4</v>
      </c>
      <c r="AN6">
        <v>4.8860949054331819E-4</v>
      </c>
      <c r="AO6">
        <v>4.8612287650563534E-4</v>
      </c>
      <c r="AP6">
        <v>4.876857048740875E-4</v>
      </c>
      <c r="AQ6">
        <v>4.9009396659068839E-4</v>
      </c>
      <c r="AR6">
        <v>4.9304194209053107E-4</v>
      </c>
      <c r="AS6">
        <v>4.9594337968184054E-4</v>
      </c>
      <c r="AT6">
        <v>4.9499013028162593E-4</v>
      </c>
      <c r="AU6">
        <v>5.0117685965480371E-4</v>
      </c>
      <c r="AV6">
        <v>5.0707771375029019E-4</v>
      </c>
      <c r="AW6">
        <v>5.1258184899585606E-4</v>
      </c>
      <c r="AX6">
        <v>5.1867213888701991E-4</v>
      </c>
      <c r="AY6">
        <v>5.1815676220404964E-4</v>
      </c>
      <c r="AZ6">
        <v>5.2013387416039543E-4</v>
      </c>
      <c r="BA6">
        <v>5.2225078660338446E-4</v>
      </c>
      <c r="BB6">
        <v>5.2415984978515908E-4</v>
      </c>
      <c r="BC6">
        <v>5.2625237830630257E-4</v>
      </c>
      <c r="BD6">
        <v>5.2613088937030199E-4</v>
      </c>
      <c r="BE6">
        <v>5.2894572464731119E-4</v>
      </c>
      <c r="BF6">
        <v>5.320068947752513E-4</v>
      </c>
      <c r="BG6">
        <v>5.3492687078385975E-4</v>
      </c>
      <c r="BH6">
        <v>5.3822050220801482E-4</v>
      </c>
      <c r="BI6">
        <v>5.415909477399552E-4</v>
      </c>
      <c r="BJ6">
        <v>5.4244022600549702E-4</v>
      </c>
      <c r="BK6">
        <v>5.434069387641971E-4</v>
      </c>
      <c r="BL6">
        <v>5.445137125691397E-4</v>
      </c>
      <c r="BM6">
        <v>5.4552930253349977E-4</v>
      </c>
      <c r="BN6">
        <v>5.4676335744935475E-4</v>
      </c>
      <c r="BO6">
        <v>5.4775940209517973E-4</v>
      </c>
      <c r="BP6">
        <v>5.4897755809767156E-4</v>
      </c>
      <c r="BQ6">
        <v>5.5041507848450628E-4</v>
      </c>
      <c r="BR6">
        <v>5.5181991641578218E-4</v>
      </c>
      <c r="BS6">
        <v>5.5356591904673846E-4</v>
      </c>
    </row>
    <row r="7" spans="1:71">
      <c r="A7" t="s">
        <v>8</v>
      </c>
      <c r="B7" t="s">
        <v>43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4"/>
      <c r="O7" s="14"/>
      <c r="P7" s="14"/>
      <c r="Q7" s="18">
        <v>8.0797052950278472E-5</v>
      </c>
      <c r="R7" s="18">
        <v>8.2316915313046646E-5</v>
      </c>
      <c r="S7" s="18">
        <v>8.3836777675815253E-5</v>
      </c>
      <c r="T7" s="18">
        <v>8.5356640038583426E-5</v>
      </c>
      <c r="U7" s="18">
        <v>8.68765024013516E-5</v>
      </c>
      <c r="V7" s="18">
        <v>8.8396364764119773E-5</v>
      </c>
      <c r="W7" s="18">
        <v>8.9916227126887946E-5</v>
      </c>
      <c r="X7" s="18">
        <v>9.143608948965612E-5</v>
      </c>
      <c r="Y7" s="18">
        <v>9.2955951852424293E-5</v>
      </c>
      <c r="Z7" s="18">
        <v>9.4475814215192467E-5</v>
      </c>
      <c r="AA7" s="18">
        <v>9.599567657796064E-5</v>
      </c>
      <c r="AB7" s="18">
        <v>9.7515538940728814E-5</v>
      </c>
      <c r="AC7" s="18">
        <v>9.9035401303496987E-5</v>
      </c>
      <c r="AD7" s="18">
        <v>1.0055526366626516E-4</v>
      </c>
      <c r="AE7" s="18">
        <v>1.0207512602903333E-4</v>
      </c>
      <c r="AF7" s="18">
        <v>1.0359498839180151E-4</v>
      </c>
      <c r="AG7" s="18">
        <v>1.0511485075457011E-4</v>
      </c>
      <c r="AH7" s="18">
        <v>1.0663471311733829E-4</v>
      </c>
      <c r="AI7" s="18">
        <v>1.0815457548010646E-4</v>
      </c>
      <c r="AJ7" s="16">
        <v>1.0967443784287463E-4</v>
      </c>
      <c r="AK7">
        <v>1.0629135687490201E-4</v>
      </c>
      <c r="AL7">
        <v>1.0629135687490201E-4</v>
      </c>
      <c r="AM7">
        <v>1.0901278138476584E-4</v>
      </c>
      <c r="AN7">
        <v>1.1090132468147135E-4</v>
      </c>
      <c r="AO7">
        <v>1.145933533242113E-4</v>
      </c>
      <c r="AP7">
        <v>1.2072218983200174E-4</v>
      </c>
      <c r="AQ7">
        <v>1.2512852098310389E-4</v>
      </c>
      <c r="AR7">
        <v>1.2882497823807134E-4</v>
      </c>
      <c r="AS7">
        <v>1.3282574606745103E-4</v>
      </c>
      <c r="AT7">
        <v>1.3500815012928787E-4</v>
      </c>
      <c r="AU7">
        <v>1.3827101082951242E-4</v>
      </c>
      <c r="AV7">
        <v>1.4281480821123536E-4</v>
      </c>
      <c r="AW7">
        <v>1.4849189391458962E-4</v>
      </c>
      <c r="AX7">
        <v>1.5221505992553679E-4</v>
      </c>
      <c r="AY7">
        <v>1.5302170840885955E-4</v>
      </c>
      <c r="AZ7">
        <v>1.545461939776133E-4</v>
      </c>
      <c r="BA7">
        <v>1.5576821095175084E-4</v>
      </c>
      <c r="BB7">
        <v>1.5785664686997797E-4</v>
      </c>
      <c r="BC7">
        <v>1.5925219573451592E-4</v>
      </c>
      <c r="BD7">
        <v>1.5940730834881274E-4</v>
      </c>
      <c r="BE7">
        <v>1.5941967575438737E-4</v>
      </c>
      <c r="BF7">
        <v>1.6007675956157771E-4</v>
      </c>
      <c r="BG7">
        <v>1.6085766515632741E-4</v>
      </c>
      <c r="BH7">
        <v>1.6053843171620177E-4</v>
      </c>
      <c r="BI7">
        <v>1.6039663424155488E-4</v>
      </c>
      <c r="BJ7">
        <v>1.600594905577296E-4</v>
      </c>
      <c r="BK7">
        <v>1.5994610791426753E-4</v>
      </c>
      <c r="BL7">
        <v>1.5954865720524053E-4</v>
      </c>
      <c r="BM7">
        <v>1.5890756203755155E-4</v>
      </c>
      <c r="BN7">
        <v>1.5825869366099308E-4</v>
      </c>
      <c r="BO7">
        <v>1.5764624738230399E-4</v>
      </c>
      <c r="BP7">
        <v>1.565554061179373E-4</v>
      </c>
      <c r="BQ7">
        <v>1.5558352667455766E-4</v>
      </c>
      <c r="BR7">
        <v>1.5454787161668808E-4</v>
      </c>
      <c r="BS7">
        <v>1.5310096361050281E-4</v>
      </c>
    </row>
    <row r="8" spans="1:71">
      <c r="A8" t="s">
        <v>17</v>
      </c>
      <c r="B8" t="s">
        <v>42</v>
      </c>
      <c r="C8" s="18">
        <v>2.4412212193692241E-3</v>
      </c>
      <c r="D8" s="18">
        <v>2.4412212193692241E-3</v>
      </c>
      <c r="E8" s="18">
        <v>2.4412212193692241E-3</v>
      </c>
      <c r="F8" s="18">
        <v>2.4412212193692241E-3</v>
      </c>
      <c r="G8" s="18">
        <v>2.4412212193692241E-3</v>
      </c>
      <c r="H8" s="18">
        <v>2.4412212193692241E-3</v>
      </c>
      <c r="I8" s="18">
        <v>2.4412212193692241E-3</v>
      </c>
      <c r="J8" s="18">
        <v>2.4412212193692241E-3</v>
      </c>
      <c r="K8" s="18">
        <v>2.4412212193692241E-3</v>
      </c>
      <c r="L8" s="18">
        <v>2.4412212193692241E-3</v>
      </c>
      <c r="M8" s="18">
        <v>2.4412212193692241E-3</v>
      </c>
      <c r="N8" s="18">
        <v>2.4412212193692241E-3</v>
      </c>
      <c r="O8" s="18">
        <v>2.4412212193692241E-3</v>
      </c>
      <c r="P8" s="18">
        <v>2.4412212193692241E-3</v>
      </c>
      <c r="Q8" s="18">
        <v>2.4412212193692241E-3</v>
      </c>
      <c r="R8" s="18">
        <v>2.4412212193692241E-3</v>
      </c>
      <c r="S8" s="18">
        <v>2.4412212193692241E-3</v>
      </c>
      <c r="T8" s="18">
        <v>2.4412212193692241E-3</v>
      </c>
      <c r="U8" s="18">
        <v>2.4412212193692241E-3</v>
      </c>
      <c r="V8" s="18">
        <v>2.4412212193692241E-3</v>
      </c>
      <c r="W8" s="18">
        <v>2.4412212193692241E-3</v>
      </c>
      <c r="X8" s="18">
        <v>2.4412212193692241E-3</v>
      </c>
      <c r="Y8" s="18">
        <v>2.4412212193692241E-3</v>
      </c>
      <c r="Z8" s="18">
        <v>2.4412212193692241E-3</v>
      </c>
      <c r="AA8" s="18">
        <v>2.4412212193692241E-3</v>
      </c>
      <c r="AB8" s="18">
        <v>2.4412212193692241E-3</v>
      </c>
      <c r="AC8" s="18">
        <v>2.4412212193692241E-3</v>
      </c>
      <c r="AD8" s="18">
        <v>2.4412212193692241E-3</v>
      </c>
      <c r="AE8" s="18">
        <v>2.4412212193692241E-3</v>
      </c>
      <c r="AF8" s="18">
        <v>2.4412212193692241E-3</v>
      </c>
      <c r="AG8" s="18">
        <v>2.4412212193692241E-3</v>
      </c>
      <c r="AH8" s="18">
        <v>2.4412212193692241E-3</v>
      </c>
      <c r="AI8" s="18">
        <v>2.4412212193692241E-3</v>
      </c>
      <c r="AJ8" s="16">
        <v>2.4412212193692241E-3</v>
      </c>
      <c r="AK8">
        <v>2.4412212193692232E-3</v>
      </c>
      <c r="AL8">
        <v>2.4412212193692232E-3</v>
      </c>
      <c r="AM8">
        <v>2.4412212193692232E-3</v>
      </c>
      <c r="AN8">
        <v>2.4412212193692232E-3</v>
      </c>
      <c r="AO8">
        <v>2.4412212193692232E-3</v>
      </c>
      <c r="AP8">
        <v>2.4412212193692232E-3</v>
      </c>
      <c r="AQ8">
        <v>2.4412212193692232E-3</v>
      </c>
      <c r="AR8">
        <v>2.4412212193692232E-3</v>
      </c>
      <c r="AS8">
        <v>2.4412212193692232E-3</v>
      </c>
      <c r="AT8">
        <v>2.4412212193692232E-3</v>
      </c>
      <c r="AU8">
        <v>2.4412212193692232E-3</v>
      </c>
      <c r="AV8">
        <v>2.4412212193692232E-3</v>
      </c>
      <c r="AW8">
        <v>2.4412212193692232E-3</v>
      </c>
      <c r="AX8">
        <v>2.4412212193692232E-3</v>
      </c>
      <c r="AY8">
        <v>2.4412212193692232E-3</v>
      </c>
      <c r="AZ8">
        <v>2.4412212193692232E-3</v>
      </c>
      <c r="BA8">
        <v>2.4412212193692232E-3</v>
      </c>
      <c r="BB8">
        <v>2.4412212193692232E-3</v>
      </c>
      <c r="BC8">
        <v>2.4412212193692232E-3</v>
      </c>
      <c r="BD8">
        <v>2.4412212193692232E-3</v>
      </c>
      <c r="BE8">
        <v>2.4412212193692232E-3</v>
      </c>
      <c r="BF8">
        <v>2.4412212193692232E-3</v>
      </c>
      <c r="BG8">
        <v>2.4412212193692232E-3</v>
      </c>
      <c r="BH8">
        <v>2.4412212193692232E-3</v>
      </c>
      <c r="BI8">
        <v>2.4412212193692232E-3</v>
      </c>
      <c r="BJ8">
        <v>2.4412212193692232E-3</v>
      </c>
      <c r="BK8">
        <v>2.4412212193692232E-3</v>
      </c>
      <c r="BL8">
        <v>2.4412212193692232E-3</v>
      </c>
      <c r="BM8">
        <v>2.4412212193692232E-3</v>
      </c>
      <c r="BN8">
        <v>2.4412212193692232E-3</v>
      </c>
      <c r="BO8">
        <v>2.4412212193692232E-3</v>
      </c>
      <c r="BP8">
        <v>2.4412212193692232E-3</v>
      </c>
      <c r="BQ8">
        <v>2.4412212193692232E-3</v>
      </c>
      <c r="BR8">
        <v>2.4412212193692232E-3</v>
      </c>
      <c r="BS8">
        <v>2.4412212193692232E-3</v>
      </c>
    </row>
    <row r="9" spans="1:71">
      <c r="A9" t="s">
        <v>17</v>
      </c>
      <c r="B9" t="s">
        <v>43</v>
      </c>
      <c r="C9" s="18">
        <v>7.0214683806076091E-3</v>
      </c>
      <c r="D9" s="18">
        <v>7.0214683806076091E-3</v>
      </c>
      <c r="E9" s="18">
        <v>7.0214683806076091E-3</v>
      </c>
      <c r="F9" s="18">
        <v>7.0214683806076091E-3</v>
      </c>
      <c r="G9" s="18">
        <v>7.0214683806076091E-3</v>
      </c>
      <c r="H9" s="18">
        <v>7.0214683806076091E-3</v>
      </c>
      <c r="I9" s="18">
        <v>7.0214683806076091E-3</v>
      </c>
      <c r="J9" s="18">
        <v>7.0214683806076091E-3</v>
      </c>
      <c r="K9" s="18">
        <v>7.0214683806076091E-3</v>
      </c>
      <c r="L9" s="18">
        <v>7.0214683806076091E-3</v>
      </c>
      <c r="M9" s="18">
        <v>7.0214683806076091E-3</v>
      </c>
      <c r="N9" s="18">
        <v>7.0214683806076091E-3</v>
      </c>
      <c r="O9" s="18">
        <v>7.0214683806076091E-3</v>
      </c>
      <c r="P9" s="18">
        <v>7.0214683806076091E-3</v>
      </c>
      <c r="Q9" s="18">
        <v>7.0214683806076091E-3</v>
      </c>
      <c r="R9" s="18">
        <v>7.0214683806076091E-3</v>
      </c>
      <c r="S9" s="18">
        <v>7.0214683806076091E-3</v>
      </c>
      <c r="T9" s="18">
        <v>7.0214683806076091E-3</v>
      </c>
      <c r="U9" s="18">
        <v>7.0214683806076091E-3</v>
      </c>
      <c r="V9" s="18">
        <v>7.0214683806076091E-3</v>
      </c>
      <c r="W9" s="18">
        <v>7.0214683806076091E-3</v>
      </c>
      <c r="X9" s="18">
        <v>7.0214683806076091E-3</v>
      </c>
      <c r="Y9" s="18">
        <v>7.0214683806076091E-3</v>
      </c>
      <c r="Z9" s="18">
        <v>7.0214683806076091E-3</v>
      </c>
      <c r="AA9" s="18">
        <v>7.0214683806076091E-3</v>
      </c>
      <c r="AB9" s="18">
        <v>7.0214683806076091E-3</v>
      </c>
      <c r="AC9" s="18">
        <v>7.0214683806076091E-3</v>
      </c>
      <c r="AD9" s="18">
        <v>7.0214683806076091E-3</v>
      </c>
      <c r="AE9" s="18">
        <v>7.0214683806076091E-3</v>
      </c>
      <c r="AF9" s="18">
        <v>7.0214683806076091E-3</v>
      </c>
      <c r="AG9" s="18">
        <v>7.0214683806076091E-3</v>
      </c>
      <c r="AH9" s="18">
        <v>7.0214683806076091E-3</v>
      </c>
      <c r="AI9" s="18">
        <v>7.0214683806076091E-3</v>
      </c>
      <c r="AJ9" s="16">
        <v>7.0214683806076091E-3</v>
      </c>
      <c r="AK9">
        <v>7.0214683806076135E-3</v>
      </c>
      <c r="AL9">
        <v>7.0214683806076135E-3</v>
      </c>
      <c r="AM9">
        <v>7.0214683806076135E-3</v>
      </c>
      <c r="AN9">
        <v>7.0214683806076135E-3</v>
      </c>
      <c r="AO9">
        <v>7.0214683806076135E-3</v>
      </c>
      <c r="AP9">
        <v>7.0214683806076135E-3</v>
      </c>
      <c r="AQ9">
        <v>7.0214683806076135E-3</v>
      </c>
      <c r="AR9">
        <v>7.0214683806076135E-3</v>
      </c>
      <c r="AS9">
        <v>7.0214683806076135E-3</v>
      </c>
      <c r="AT9">
        <v>7.0214683806076135E-3</v>
      </c>
      <c r="AU9">
        <v>7.0214683806076135E-3</v>
      </c>
      <c r="AV9">
        <v>7.0214683806076135E-3</v>
      </c>
      <c r="AW9">
        <v>7.0214683806076135E-3</v>
      </c>
      <c r="AX9">
        <v>7.0214683806076135E-3</v>
      </c>
      <c r="AY9">
        <v>7.0214683806076135E-3</v>
      </c>
      <c r="AZ9">
        <v>7.0214683806076135E-3</v>
      </c>
      <c r="BA9">
        <v>7.0214683806076135E-3</v>
      </c>
      <c r="BB9">
        <v>7.0214683806076135E-3</v>
      </c>
      <c r="BC9">
        <v>7.0214683806076135E-3</v>
      </c>
      <c r="BD9">
        <v>7.0214683806076135E-3</v>
      </c>
      <c r="BE9">
        <v>7.0214683806076135E-3</v>
      </c>
      <c r="BF9">
        <v>7.0214683806076135E-3</v>
      </c>
      <c r="BG9">
        <v>7.0214683806076135E-3</v>
      </c>
      <c r="BH9">
        <v>7.0214683806076135E-3</v>
      </c>
      <c r="BI9">
        <v>7.0214683806076135E-3</v>
      </c>
      <c r="BJ9">
        <v>7.0214683806076135E-3</v>
      </c>
      <c r="BK9">
        <v>7.0214683806076135E-3</v>
      </c>
      <c r="BL9">
        <v>7.0214683806076135E-3</v>
      </c>
      <c r="BM9">
        <v>7.0214683806076135E-3</v>
      </c>
      <c r="BN9">
        <v>7.0214683806076135E-3</v>
      </c>
      <c r="BO9">
        <v>7.0214683806076135E-3</v>
      </c>
      <c r="BP9">
        <v>7.0214683806076135E-3</v>
      </c>
      <c r="BQ9">
        <v>7.0214683806076135E-3</v>
      </c>
      <c r="BR9">
        <v>7.0214683806076135E-3</v>
      </c>
      <c r="BS9">
        <v>7.0214683806076135E-3</v>
      </c>
    </row>
    <row r="10" spans="1:71">
      <c r="A10" t="s">
        <v>18</v>
      </c>
      <c r="B10" t="s">
        <v>42</v>
      </c>
      <c r="C10" s="14"/>
      <c r="D10" s="18">
        <v>1.9362141353943107E-4</v>
      </c>
      <c r="E10" s="18">
        <v>1.9362141353943097E-4</v>
      </c>
      <c r="F10" s="18">
        <v>1.9362141353943097E-4</v>
      </c>
      <c r="G10" s="18">
        <v>1.9362141353943097E-4</v>
      </c>
      <c r="H10" s="18">
        <v>1.9362141353943097E-4</v>
      </c>
      <c r="I10" s="18">
        <v>1.9362141353943097E-4</v>
      </c>
      <c r="J10" s="18">
        <v>1.9362141353943097E-4</v>
      </c>
      <c r="K10" s="18">
        <v>1.9362141353943097E-4</v>
      </c>
      <c r="L10" s="18">
        <v>1.9362141353943097E-4</v>
      </c>
      <c r="M10" s="18">
        <v>1.9362141353943097E-4</v>
      </c>
      <c r="N10" s="18">
        <v>1.9362141353943097E-4</v>
      </c>
      <c r="O10" s="18">
        <v>1.9362141353943097E-4</v>
      </c>
      <c r="P10" s="18">
        <v>1.9362141353943097E-4</v>
      </c>
      <c r="Q10" s="18">
        <v>1.9362141353943097E-4</v>
      </c>
      <c r="R10" s="18">
        <v>1.9362141353943097E-4</v>
      </c>
      <c r="S10" s="18">
        <v>1.9362141353943097E-4</v>
      </c>
      <c r="T10" s="18">
        <v>1.9362141353943097E-4</v>
      </c>
      <c r="U10" s="18">
        <v>1.9362141353943097E-4</v>
      </c>
      <c r="V10" s="18">
        <v>1.9362141353943097E-4</v>
      </c>
      <c r="W10" s="18">
        <v>1.9362141353943097E-4</v>
      </c>
      <c r="X10" s="18">
        <v>1.9362141353943097E-4</v>
      </c>
      <c r="Y10" s="18">
        <v>1.9362141353943097E-4</v>
      </c>
      <c r="Z10" s="18">
        <v>1.9362141353943097E-4</v>
      </c>
      <c r="AA10" s="18">
        <v>1.9362141353943097E-4</v>
      </c>
      <c r="AB10" s="18">
        <v>1.9362141353943097E-4</v>
      </c>
      <c r="AC10" s="18">
        <v>1.9362141353943097E-4</v>
      </c>
      <c r="AD10" s="18">
        <v>1.9362141353943097E-4</v>
      </c>
      <c r="AE10" s="18">
        <v>1.9362141353943097E-4</v>
      </c>
      <c r="AF10" s="18">
        <v>1.9362141353943097E-4</v>
      </c>
      <c r="AG10" s="18">
        <v>1.9362141353943097E-4</v>
      </c>
      <c r="AH10" s="18">
        <v>1.9362141353943097E-4</v>
      </c>
      <c r="AI10" s="18">
        <v>1.9362141353943097E-4</v>
      </c>
      <c r="AJ10" s="16">
        <v>1.9362141353943097E-4</v>
      </c>
      <c r="AK10">
        <v>1.9362141353943107E-4</v>
      </c>
      <c r="AL10">
        <v>1.9362141353943107E-4</v>
      </c>
      <c r="AM10">
        <v>1.9362141353943107E-4</v>
      </c>
      <c r="AN10">
        <v>1.9362141353943107E-4</v>
      </c>
      <c r="AO10">
        <v>1.9362141353943107E-4</v>
      </c>
      <c r="AP10">
        <v>1.9362141353943107E-4</v>
      </c>
      <c r="AQ10">
        <v>1.9362141353943107E-4</v>
      </c>
      <c r="AR10">
        <v>1.9362141353943107E-4</v>
      </c>
      <c r="AS10">
        <v>1.9362141353943107E-4</v>
      </c>
      <c r="AT10">
        <v>1.9362141353943107E-4</v>
      </c>
      <c r="AU10">
        <v>1.9362141353943107E-4</v>
      </c>
      <c r="AV10">
        <v>1.9362141353943107E-4</v>
      </c>
      <c r="AW10">
        <v>1.9362141353943107E-4</v>
      </c>
      <c r="AX10">
        <v>1.9362141353943107E-4</v>
      </c>
      <c r="AY10">
        <v>1.9362141353943107E-4</v>
      </c>
      <c r="AZ10">
        <v>1.9362141353943107E-4</v>
      </c>
      <c r="BA10">
        <v>1.9362141353943107E-4</v>
      </c>
      <c r="BB10">
        <v>1.9362141353943107E-4</v>
      </c>
      <c r="BC10">
        <v>1.9362141353943107E-4</v>
      </c>
      <c r="BD10">
        <v>1.9362141353943107E-4</v>
      </c>
      <c r="BE10">
        <v>1.9362141353943107E-4</v>
      </c>
      <c r="BF10">
        <v>1.9362141353943107E-4</v>
      </c>
      <c r="BG10">
        <v>1.9362141353943107E-4</v>
      </c>
      <c r="BH10">
        <v>1.9362141353943107E-4</v>
      </c>
      <c r="BI10">
        <v>1.9362141353943107E-4</v>
      </c>
      <c r="BJ10">
        <v>1.9362141353943107E-4</v>
      </c>
      <c r="BK10">
        <v>1.9362141353943107E-4</v>
      </c>
      <c r="BL10">
        <v>1.9362141353943107E-4</v>
      </c>
      <c r="BM10">
        <v>1.9362141353943107E-4</v>
      </c>
      <c r="BN10">
        <v>1.9362141353943107E-4</v>
      </c>
      <c r="BO10">
        <v>1.9362141353943107E-4</v>
      </c>
      <c r="BP10">
        <v>1.9362141353943107E-4</v>
      </c>
      <c r="BQ10">
        <v>1.9362141353943107E-4</v>
      </c>
      <c r="BR10">
        <v>1.9362141353943107E-4</v>
      </c>
      <c r="BS10">
        <v>1.9362141353943107E-4</v>
      </c>
    </row>
    <row r="11" spans="1:71">
      <c r="A11" t="s">
        <v>18</v>
      </c>
      <c r="B11" t="s">
        <v>43</v>
      </c>
      <c r="C11" s="14"/>
      <c r="D11" s="18">
        <v>3.3209939763395591E-3</v>
      </c>
      <c r="E11" s="18">
        <v>3.3814550029391821E-3</v>
      </c>
      <c r="F11" s="18">
        <v>3.441916029538819E-3</v>
      </c>
      <c r="G11" s="18">
        <v>3.5023770561384421E-3</v>
      </c>
      <c r="H11" s="18">
        <v>3.5628380827380651E-3</v>
      </c>
      <c r="I11" s="18">
        <v>3.6232991093377021E-3</v>
      </c>
      <c r="J11" s="18">
        <v>3.6837601359373251E-3</v>
      </c>
      <c r="K11" s="18">
        <v>3.7442211625369481E-3</v>
      </c>
      <c r="L11" s="18">
        <v>3.8046821891365851E-3</v>
      </c>
      <c r="M11" s="18">
        <v>3.8651432157362081E-3</v>
      </c>
      <c r="N11" s="18">
        <v>3.925604242335845E-3</v>
      </c>
      <c r="O11" s="18">
        <v>3.9860652689354681E-3</v>
      </c>
      <c r="P11" s="18">
        <v>4.0465262955350911E-3</v>
      </c>
      <c r="Q11" s="18">
        <v>4.1069873221347281E-3</v>
      </c>
      <c r="R11" s="18">
        <v>4.1674483487343511E-3</v>
      </c>
      <c r="S11" s="18">
        <v>4.2279093753339742E-3</v>
      </c>
      <c r="T11" s="18">
        <v>4.2883704019336111E-3</v>
      </c>
      <c r="U11" s="18">
        <v>4.3488314285332341E-3</v>
      </c>
      <c r="V11" s="18">
        <v>4.409292455132871E-3</v>
      </c>
      <c r="W11" s="18">
        <v>4.4697534817324941E-3</v>
      </c>
      <c r="X11" s="18">
        <v>4.5302145083321171E-3</v>
      </c>
      <c r="Y11" s="18">
        <v>4.5906755349317541E-3</v>
      </c>
      <c r="Z11" s="18">
        <v>4.6511365615313771E-3</v>
      </c>
      <c r="AA11" s="18">
        <v>4.7115975881310002E-3</v>
      </c>
      <c r="AB11" s="18">
        <v>4.7720586147306371E-3</v>
      </c>
      <c r="AC11" s="18">
        <v>4.8325196413302601E-3</v>
      </c>
      <c r="AD11" s="18">
        <v>4.8929806679298971E-3</v>
      </c>
      <c r="AE11" s="18">
        <v>4.9534416945295201E-3</v>
      </c>
      <c r="AF11" s="18">
        <v>5.0139027211291431E-3</v>
      </c>
      <c r="AG11" s="18">
        <v>5.0743637477287801E-3</v>
      </c>
      <c r="AH11" s="18">
        <v>5.1348247743284031E-3</v>
      </c>
      <c r="AI11" s="18">
        <v>5.1952858009280262E-3</v>
      </c>
      <c r="AJ11" s="16">
        <v>5.2557468275276631E-3</v>
      </c>
      <c r="AK11">
        <v>5.2992115229405527E-3</v>
      </c>
      <c r="AL11">
        <v>5.2992115229405527E-3</v>
      </c>
      <c r="AM11">
        <v>5.3934315680825738E-3</v>
      </c>
      <c r="AN11">
        <v>5.4328972597188054E-3</v>
      </c>
      <c r="AO11">
        <v>5.4639690719479918E-3</v>
      </c>
      <c r="AP11">
        <v>5.5418412974535475E-3</v>
      </c>
      <c r="AQ11">
        <v>5.6194390279456462E-3</v>
      </c>
      <c r="AR11">
        <v>5.6977290697036269E-3</v>
      </c>
      <c r="AS11">
        <v>5.7753683101031145E-3</v>
      </c>
      <c r="AT11">
        <v>5.8065339689778806E-3</v>
      </c>
      <c r="AU11">
        <v>5.9168077326028174E-3</v>
      </c>
      <c r="AV11">
        <v>6.0262008784596468E-3</v>
      </c>
      <c r="AW11">
        <v>6.1333911053254144E-3</v>
      </c>
      <c r="AX11">
        <v>6.23926005928913E-3</v>
      </c>
      <c r="AY11">
        <v>6.2631866999947458E-3</v>
      </c>
      <c r="AZ11">
        <v>6.3166177586814537E-3</v>
      </c>
      <c r="BA11">
        <v>6.3698985412702644E-3</v>
      </c>
      <c r="BB11">
        <v>6.4221337603906021E-3</v>
      </c>
      <c r="BC11">
        <v>6.4770178768907465E-3</v>
      </c>
      <c r="BD11">
        <v>6.5040881848864238E-3</v>
      </c>
      <c r="BE11">
        <v>6.5657441588667436E-3</v>
      </c>
      <c r="BF11">
        <v>6.6279838592649453E-3</v>
      </c>
      <c r="BG11">
        <v>6.6926091644649984E-3</v>
      </c>
      <c r="BH11">
        <v>6.7592235851418906E-3</v>
      </c>
      <c r="BI11">
        <v>6.8261740810624423E-3</v>
      </c>
      <c r="BJ11">
        <v>6.8617594497521082E-3</v>
      </c>
      <c r="BK11">
        <v>6.9004780853928341E-3</v>
      </c>
      <c r="BL11">
        <v>6.9410482983891979E-3</v>
      </c>
      <c r="BM11">
        <v>6.9822916342727305E-3</v>
      </c>
      <c r="BN11">
        <v>7.0276191171519658E-3</v>
      </c>
      <c r="BO11">
        <v>7.0718499244147234E-3</v>
      </c>
      <c r="BP11">
        <v>7.1189794928731096E-3</v>
      </c>
      <c r="BQ11">
        <v>7.1700377368293525E-3</v>
      </c>
      <c r="BR11">
        <v>7.221347583681044E-3</v>
      </c>
      <c r="BS11">
        <v>7.2762043320700196E-3</v>
      </c>
    </row>
    <row r="12" spans="1:71">
      <c r="A12" t="s">
        <v>19</v>
      </c>
      <c r="B12" t="s">
        <v>42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8">
        <v>1.5431879298095448E-3</v>
      </c>
      <c r="AB12" s="18">
        <v>1.5431879298095448E-3</v>
      </c>
      <c r="AC12" s="18">
        <v>1.5431879298095448E-3</v>
      </c>
      <c r="AD12" s="18">
        <v>1.5431879298095448E-3</v>
      </c>
      <c r="AE12" s="18">
        <v>1.5431879298095448E-3</v>
      </c>
      <c r="AF12" s="18">
        <v>1.5431879298095448E-3</v>
      </c>
      <c r="AG12" s="18">
        <v>1.5431879298095448E-3</v>
      </c>
      <c r="AH12" s="18">
        <v>1.5431879298095448E-3</v>
      </c>
      <c r="AI12" s="18">
        <v>1.5431879298095448E-3</v>
      </c>
      <c r="AJ12" s="16">
        <v>1.5431879298095448E-3</v>
      </c>
      <c r="AK12">
        <v>1.5431879298095457E-3</v>
      </c>
      <c r="AL12">
        <v>1.5431879298095457E-3</v>
      </c>
      <c r="AM12">
        <v>1.5431879298095457E-3</v>
      </c>
      <c r="AN12">
        <v>1.5431879298095457E-3</v>
      </c>
      <c r="AO12">
        <v>1.5431879298095457E-3</v>
      </c>
      <c r="AP12">
        <v>1.5431879298095457E-3</v>
      </c>
      <c r="AQ12">
        <v>1.5431879298095457E-3</v>
      </c>
      <c r="AR12">
        <v>1.5431879298095457E-3</v>
      </c>
      <c r="AS12">
        <v>1.5431879298095457E-3</v>
      </c>
      <c r="AT12">
        <v>1.5431879298095457E-3</v>
      </c>
      <c r="AU12">
        <v>1.5431879298095457E-3</v>
      </c>
      <c r="AV12">
        <v>1.5431879298095457E-3</v>
      </c>
      <c r="AW12">
        <v>1.5431879298095457E-3</v>
      </c>
      <c r="AX12">
        <v>1.5431879298095457E-3</v>
      </c>
      <c r="AY12">
        <v>1.5431879298095457E-3</v>
      </c>
      <c r="AZ12">
        <v>1.5431879298095457E-3</v>
      </c>
      <c r="BA12">
        <v>1.5431879298095457E-3</v>
      </c>
      <c r="BB12">
        <v>1.5431879298095457E-3</v>
      </c>
      <c r="BC12">
        <v>1.5431879298095457E-3</v>
      </c>
      <c r="BD12">
        <v>1.5431879298095457E-3</v>
      </c>
      <c r="BE12">
        <v>1.5431879298095457E-3</v>
      </c>
      <c r="BF12">
        <v>1.5431879298095457E-3</v>
      </c>
      <c r="BG12">
        <v>1.5431879298095457E-3</v>
      </c>
      <c r="BH12">
        <v>1.5431879298095457E-3</v>
      </c>
      <c r="BI12">
        <v>1.5431879298095457E-3</v>
      </c>
      <c r="BJ12">
        <v>1.5431879298095457E-3</v>
      </c>
      <c r="BK12">
        <v>1.5431879298095457E-3</v>
      </c>
      <c r="BL12">
        <v>1.5431879298095457E-3</v>
      </c>
      <c r="BM12">
        <v>1.5431879298095457E-3</v>
      </c>
      <c r="BN12">
        <v>1.5431879298095457E-3</v>
      </c>
      <c r="BO12">
        <v>1.5431879298095457E-3</v>
      </c>
      <c r="BP12">
        <v>1.5431879298095457E-3</v>
      </c>
      <c r="BQ12">
        <v>1.5431879298095457E-3</v>
      </c>
      <c r="BR12">
        <v>1.5431879298095457E-3</v>
      </c>
      <c r="BS12">
        <v>1.5431879298095457E-3</v>
      </c>
    </row>
    <row r="13" spans="1:71">
      <c r="A13" s="8" t="s">
        <v>19</v>
      </c>
      <c r="B13" s="8" t="s">
        <v>43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4"/>
      <c r="U13" s="14"/>
      <c r="V13" s="14"/>
      <c r="W13" s="14"/>
      <c r="X13" s="14"/>
      <c r="Y13" s="14"/>
      <c r="Z13" s="14"/>
      <c r="AA13" s="18">
        <v>1.1883392852619099E-3</v>
      </c>
      <c r="AB13" s="18">
        <v>1.1883392852619099E-3</v>
      </c>
      <c r="AC13" s="18">
        <v>1.1883392852619099E-3</v>
      </c>
      <c r="AD13" s="18">
        <v>1.1883392852619099E-3</v>
      </c>
      <c r="AE13" s="18">
        <v>1.1883392852619099E-3</v>
      </c>
      <c r="AF13" s="18">
        <v>1.1883392852619099E-3</v>
      </c>
      <c r="AG13" s="18">
        <v>1.1883392852619099E-3</v>
      </c>
      <c r="AH13" s="18">
        <v>1.1883392852619099E-3</v>
      </c>
      <c r="AI13" s="18">
        <v>1.1883392852619099E-3</v>
      </c>
      <c r="AJ13" s="16">
        <v>1.1883392852619099E-3</v>
      </c>
      <c r="AK13">
        <v>1.1883392852619099E-3</v>
      </c>
      <c r="AL13">
        <v>1.1883392852619099E-3</v>
      </c>
      <c r="AM13">
        <v>1.1883392852619099E-3</v>
      </c>
      <c r="AN13">
        <v>1.1883392852619099E-3</v>
      </c>
      <c r="AO13">
        <v>1.1883392852619099E-3</v>
      </c>
      <c r="AP13">
        <v>1.1883392852619099E-3</v>
      </c>
      <c r="AQ13">
        <v>1.1883392852619099E-3</v>
      </c>
      <c r="AR13">
        <v>1.1883392852619099E-3</v>
      </c>
      <c r="AS13">
        <v>1.1883392852619099E-3</v>
      </c>
      <c r="AT13">
        <v>1.1883392852619099E-3</v>
      </c>
      <c r="AU13">
        <v>1.1883392852619099E-3</v>
      </c>
      <c r="AV13">
        <v>1.1883392852619099E-3</v>
      </c>
      <c r="AW13">
        <v>1.1883392852619099E-3</v>
      </c>
      <c r="AX13">
        <v>1.1883392852619099E-3</v>
      </c>
      <c r="AY13">
        <v>1.1883392852619099E-3</v>
      </c>
      <c r="AZ13">
        <v>1.1883392852619099E-3</v>
      </c>
      <c r="BA13">
        <v>1.1883392852619099E-3</v>
      </c>
      <c r="BB13">
        <v>1.1883392852619099E-3</v>
      </c>
      <c r="BC13">
        <v>1.1883392852619099E-3</v>
      </c>
      <c r="BD13">
        <v>1.1883392852619099E-3</v>
      </c>
      <c r="BE13">
        <v>1.1883392852619099E-3</v>
      </c>
      <c r="BF13">
        <v>1.1883392852619099E-3</v>
      </c>
      <c r="BG13">
        <v>1.1883392852619099E-3</v>
      </c>
      <c r="BH13">
        <v>1.1883392852619099E-3</v>
      </c>
      <c r="BI13">
        <v>1.1883392852619099E-3</v>
      </c>
      <c r="BJ13">
        <v>1.1883392852619099E-3</v>
      </c>
      <c r="BK13">
        <v>1.1883392852619099E-3</v>
      </c>
      <c r="BL13">
        <v>1.1883392852619099E-3</v>
      </c>
      <c r="BM13">
        <v>1.1883392852619099E-3</v>
      </c>
      <c r="BN13">
        <v>1.1883392852619099E-3</v>
      </c>
      <c r="BO13">
        <v>1.1883392852619099E-3</v>
      </c>
      <c r="BP13">
        <v>1.1883392852619099E-3</v>
      </c>
      <c r="BQ13">
        <v>1.1883392852619099E-3</v>
      </c>
      <c r="BR13">
        <v>1.1883392852619099E-3</v>
      </c>
      <c r="BS13">
        <v>1.1883392852619099E-3</v>
      </c>
    </row>
    <row r="16" spans="1:71">
      <c r="A16" t="s">
        <v>44</v>
      </c>
    </row>
    <row r="17" spans="1:1">
      <c r="A17" t="s">
        <v>45</v>
      </c>
    </row>
    <row r="18" spans="1:1">
      <c r="A18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workbookViewId="0">
      <selection activeCell="D36" sqref="D36"/>
    </sheetView>
  </sheetViews>
  <sheetFormatPr defaultRowHeight="14.25"/>
  <cols>
    <col min="1" max="1" width="12.2656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265625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39</v>
      </c>
    </row>
    <row r="15" spans="1:1">
      <c r="A15" t="s">
        <v>38</v>
      </c>
    </row>
    <row r="17" spans="1:8">
      <c r="A17" s="2" t="s">
        <v>28</v>
      </c>
      <c r="B17" s="3"/>
      <c r="C17" s="3"/>
      <c r="D17" s="3"/>
      <c r="E17" s="3"/>
      <c r="F17" s="3"/>
      <c r="G17" s="3"/>
      <c r="H17" s="3"/>
    </row>
    <row r="18" spans="1:8">
      <c r="B18" s="7" t="s">
        <v>3</v>
      </c>
      <c r="C18" s="7" t="s">
        <v>4</v>
      </c>
      <c r="D18" s="7" t="s">
        <v>5</v>
      </c>
      <c r="E18" s="7" t="s">
        <v>6</v>
      </c>
      <c r="F18" s="7" t="s">
        <v>7</v>
      </c>
      <c r="G18" s="7" t="s">
        <v>58</v>
      </c>
      <c r="H18" t="s">
        <v>59</v>
      </c>
    </row>
    <row r="19" spans="1:8">
      <c r="A19" t="s">
        <v>16</v>
      </c>
      <c r="B19" s="8">
        <v>1</v>
      </c>
      <c r="C19" s="8">
        <v>1</v>
      </c>
      <c r="D19" s="21">
        <v>0.8</v>
      </c>
      <c r="E19" s="8">
        <v>1</v>
      </c>
      <c r="F19" s="8">
        <v>1</v>
      </c>
      <c r="G19">
        <v>1</v>
      </c>
      <c r="H19">
        <v>1</v>
      </c>
    </row>
    <row r="20" spans="1:8">
      <c r="A20" t="s">
        <v>9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>
        <v>1</v>
      </c>
      <c r="H20">
        <v>1</v>
      </c>
    </row>
    <row r="21" spans="1:8">
      <c r="A21" t="s">
        <v>8</v>
      </c>
      <c r="B21">
        <v>1</v>
      </c>
      <c r="C21">
        <v>1</v>
      </c>
      <c r="D21">
        <v>1</v>
      </c>
      <c r="E21">
        <v>1</v>
      </c>
      <c r="F21">
        <v>0</v>
      </c>
      <c r="G21" s="8">
        <v>0</v>
      </c>
      <c r="H21">
        <v>1</v>
      </c>
    </row>
    <row r="22" spans="1:8">
      <c r="A22" t="s">
        <v>17</v>
      </c>
      <c r="B22">
        <v>1</v>
      </c>
      <c r="C22">
        <v>1</v>
      </c>
      <c r="D22">
        <v>1</v>
      </c>
      <c r="E22">
        <v>1</v>
      </c>
      <c r="F22">
        <v>0</v>
      </c>
      <c r="G22" s="8">
        <v>0</v>
      </c>
      <c r="H22">
        <v>1</v>
      </c>
    </row>
    <row r="23" spans="1:8">
      <c r="A23" t="s">
        <v>18</v>
      </c>
      <c r="B23">
        <v>1</v>
      </c>
      <c r="C23">
        <v>1</v>
      </c>
      <c r="D23">
        <v>1</v>
      </c>
      <c r="E23">
        <v>1</v>
      </c>
      <c r="F23">
        <v>0</v>
      </c>
      <c r="G23" s="8">
        <v>0</v>
      </c>
      <c r="H23">
        <v>1</v>
      </c>
    </row>
    <row r="24" spans="1:8">
      <c r="A24" t="s">
        <v>19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>
        <v>1</v>
      </c>
      <c r="H24">
        <v>1</v>
      </c>
    </row>
    <row r="26" spans="1:8">
      <c r="A26" s="2" t="s">
        <v>29</v>
      </c>
      <c r="B26" s="3"/>
      <c r="C26" s="3"/>
      <c r="D26" s="3"/>
      <c r="E26" s="3"/>
      <c r="F26" s="3"/>
      <c r="G26" s="3"/>
      <c r="H26" s="3"/>
    </row>
    <row r="27" spans="1:8">
      <c r="B27" s="7" t="s">
        <v>3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58</v>
      </c>
      <c r="H27" s="7" t="s">
        <v>59</v>
      </c>
    </row>
    <row r="28" spans="1:8">
      <c r="A28" t="s">
        <v>16</v>
      </c>
      <c r="B28" s="8">
        <v>1</v>
      </c>
      <c r="C28" s="8">
        <v>1</v>
      </c>
      <c r="D28" s="21">
        <v>1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8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17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18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19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G4" sqref="G4:H6"/>
    </sheetView>
  </sheetViews>
  <sheetFormatPr defaultRowHeight="14.25"/>
  <cols>
    <col min="1" max="1" width="17.8632812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7" width="16.73046875" customWidth="1"/>
    <col min="8" max="8" width="16.59765625" customWidth="1"/>
  </cols>
  <sheetData>
    <row r="1" spans="1:8" ht="42.75">
      <c r="A1" s="20" t="s">
        <v>57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Adjustments'!B19</f>
        <v>1.6273212563105998E-3</v>
      </c>
      <c r="C2" s="11">
        <f>$D2*'Calibration Adjustments'!C19</f>
        <v>5.1105956809754385E-4</v>
      </c>
      <c r="D2" s="11">
        <f>AVERAGE('BHNVFEAL data'!W2:AJ2)*'Calibration Adjustments'!D19</f>
        <v>5.1105956809754385E-4</v>
      </c>
      <c r="E2" s="11">
        <f>$D2*'Calibration Adjustments'!E19</f>
        <v>5.1105956809754385E-4</v>
      </c>
      <c r="F2" s="11">
        <f>$D2/(1-'Calculations Etc'!$B$2)*'Calculations Etc'!$B$6+$D2*(1-'Calculations Etc'!$B$6)*'Calibration Adjustments'!F19</f>
        <v>1.1250034966147247E-3</v>
      </c>
      <c r="G2" s="11">
        <f>$D2*'Calibration Adjustments'!G19</f>
        <v>5.1105956809754385E-4</v>
      </c>
      <c r="H2" s="11">
        <f>D2*'Calculations Etc'!$B$11</f>
        <v>1.2776489202438596E-3</v>
      </c>
    </row>
    <row r="3" spans="1:8">
      <c r="A3" t="s">
        <v>9</v>
      </c>
      <c r="B3" s="11">
        <f>$E3/(1-'Calculations Etc'!$B$3)*'Calibration Adjustments'!B20</f>
        <v>1.4279258240143788E-2</v>
      </c>
      <c r="C3" s="11">
        <f>$E3*'Calibration Adjustments'!C20</f>
        <v>4.4435571578869126E-3</v>
      </c>
      <c r="D3" s="11">
        <f>$E3*'Calibration Adjustments'!D20</f>
        <v>4.4435571578869126E-3</v>
      </c>
      <c r="E3" s="11">
        <f>AVERAGE('BHNVFEAL data'!AA4:AJ4)*'Calibration Adjustments'!E20</f>
        <v>4.4435571578869126E-3</v>
      </c>
      <c r="F3" s="11">
        <f>$E3/(1-'Calculations Etc'!$B$3)*'Calculations Etc'!$B$6+$E3*(1-'Calculations Etc'!$B$6)*'Calibration Adjustments'!F20</f>
        <v>9.8531927531281937E-3</v>
      </c>
      <c r="G3" s="11">
        <f>$E3*'Calibration Adjustments'!G20</f>
        <v>4.4435571578869126E-3</v>
      </c>
      <c r="H3" s="11">
        <f>D3*'Calculations Etc'!$B$11</f>
        <v>1.1108892894717282E-2</v>
      </c>
    </row>
    <row r="4" spans="1:8">
      <c r="A4" t="s">
        <v>8</v>
      </c>
      <c r="B4">
        <v>0</v>
      </c>
      <c r="C4">
        <v>0</v>
      </c>
      <c r="D4">
        <v>0</v>
      </c>
      <c r="E4" s="18">
        <f>AVERAGE('BHNVFEAL data'!Q6:AJ6)*'Calibration Adjustments'!E21</f>
        <v>4.5906684061378566E-4</v>
      </c>
      <c r="F4">
        <v>0</v>
      </c>
      <c r="G4">
        <v>0</v>
      </c>
      <c r="H4">
        <v>0</v>
      </c>
    </row>
    <row r="5" spans="1:8">
      <c r="A5" t="s">
        <v>17</v>
      </c>
      <c r="B5" s="18">
        <f>E5*'Calculations Etc'!B3</f>
        <v>1.6815384794901323E-3</v>
      </c>
      <c r="C5">
        <v>0</v>
      </c>
      <c r="D5">
        <v>0</v>
      </c>
      <c r="E5" s="18">
        <f>AVERAGE('BHNVFEAL data'!C8:AJ8)*'Calibration Adjustments'!E22</f>
        <v>2.4412212193692241E-3</v>
      </c>
      <c r="F5">
        <v>0</v>
      </c>
      <c r="G5">
        <v>0</v>
      </c>
      <c r="H5">
        <v>0</v>
      </c>
    </row>
    <row r="6" spans="1:8">
      <c r="A6" t="s">
        <v>18</v>
      </c>
      <c r="B6">
        <v>0</v>
      </c>
      <c r="C6">
        <v>0</v>
      </c>
      <c r="D6">
        <v>0</v>
      </c>
      <c r="E6" s="18">
        <f>AVERAGE('BHNVFEAL data'!D10:AJ10)*'Calibration Adjustments'!E23</f>
        <v>1.9362141353943094E-4</v>
      </c>
      <c r="F6">
        <v>0</v>
      </c>
      <c r="G6">
        <v>0</v>
      </c>
      <c r="H6">
        <v>0</v>
      </c>
    </row>
    <row r="7" spans="1:8">
      <c r="A7" t="s">
        <v>19</v>
      </c>
      <c r="B7" s="11">
        <f>$D7/(1-'Calculations Etc'!$B$2)*'Calibration Adjustments'!B24</f>
        <v>4.9138352501830228E-3</v>
      </c>
      <c r="C7" s="11">
        <f>$D7*'Calibration Adjustments'!C24</f>
        <v>1.5431879298095448E-3</v>
      </c>
      <c r="D7" s="11">
        <f>AVERAGE('BHNVFEAL data'!AA12:AJ12)*'Calibration Adjustments'!D24</f>
        <v>1.5431879298095448E-3</v>
      </c>
      <c r="E7" s="11">
        <f>$D7*'Calibration Adjustments'!E24</f>
        <v>1.5431879298095448E-3</v>
      </c>
      <c r="F7" s="11">
        <f>$D7/(1-'Calculations Etc'!$B$2)*'Calculations Etc'!$B$6+$D7*(1-'Calculations Etc'!$B$6)*'Calibration Adjustments'!F24</f>
        <v>3.3970439560149579E-3</v>
      </c>
      <c r="G7" s="18">
        <f>AVERAGE('BHNVFEAL data'!AA12:AJ12)*'Calibration Adjustments'!G24</f>
        <v>1.5431879298095448E-3</v>
      </c>
      <c r="H7" s="11">
        <f>D7*'Calculations Etc'!$B$11</f>
        <v>3.8579698245238621E-3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>
      <selection activeCell="G4" sqref="G4:H6"/>
    </sheetView>
  </sheetViews>
  <sheetFormatPr defaultRowHeight="14.25"/>
  <cols>
    <col min="1" max="1" width="17.3984375" customWidth="1"/>
    <col min="2" max="2" width="21.73046875" customWidth="1"/>
    <col min="3" max="3" width="18.265625" customWidth="1"/>
    <col min="4" max="5" width="16.73046875" customWidth="1"/>
    <col min="6" max="6" width="20.59765625" customWidth="1"/>
    <col min="7" max="8" width="16.73046875" customWidth="1"/>
  </cols>
  <sheetData>
    <row r="1" spans="1:8" ht="42.75">
      <c r="A1" s="20" t="s">
        <v>60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58</v>
      </c>
      <c r="H1" s="7" t="s">
        <v>59</v>
      </c>
    </row>
    <row r="2" spans="1:8">
      <c r="A2" t="s">
        <v>16</v>
      </c>
      <c r="B2" s="11">
        <f>$D2/(1-'Calculations Etc'!$B$2)*'Calibration Adjustments'!B28</f>
        <v>1.0878864131157243E-3</v>
      </c>
      <c r="C2" s="11">
        <f>$D2*'Calibration Adjustments'!C28</f>
        <v>3.4165027849915314E-4</v>
      </c>
      <c r="D2" s="11">
        <f>AVERAGE('BHNVFEAL data'!W3:AJ3)*'Calibration Adjustments'!D28</f>
        <v>3.4165027849915314E-4</v>
      </c>
      <c r="E2" s="11">
        <f>$D2*'Calibration Adjustments'!E28</f>
        <v>3.4165027849915314E-4</v>
      </c>
      <c r="F2" s="11">
        <f>$D2/(1-'Calculations Etc'!$B$2)*'Calculations Etc'!$B$6+$D2*(1-'Calculations Etc'!$B$6)*'Calibration Adjustments'!F28</f>
        <v>7.520801525382673E-4</v>
      </c>
      <c r="G2" s="11">
        <f>$D2*'Calibration Adjustments'!G28</f>
        <v>3.4165027849915314E-4</v>
      </c>
      <c r="H2" s="11">
        <f>D2*'Calculations Etc'!$B$11</f>
        <v>8.5412569624788287E-4</v>
      </c>
    </row>
    <row r="3" spans="1:8">
      <c r="A3" t="s">
        <v>9</v>
      </c>
      <c r="B3" s="11">
        <f>$E3/(1-'Calculations Etc'!$B$3)*'Calibration Adjustments'!B29</f>
        <v>1.450319239647508E-3</v>
      </c>
      <c r="C3" s="11">
        <f>$E3*'Calibration Adjustments'!C29</f>
        <v>4.5132431462293482E-4</v>
      </c>
      <c r="D3" s="11">
        <f>$E3*'Calibration Adjustments'!D29</f>
        <v>4.5132431462293482E-4</v>
      </c>
      <c r="E3" s="11">
        <f>AVERAGE('BHNVFEAL data'!AA5:AJ5)*'Calibration Adjustments'!E29</f>
        <v>4.5132431462293482E-4</v>
      </c>
      <c r="F3" s="11">
        <f>$E3/(1-'Calculations Etc'!$B$3)*'Calculations Etc'!$B$6+$E3*(1-'Calculations Etc'!$B$6)*'Calibration Adjustments'!F29</f>
        <v>1.0007715233864502E-3</v>
      </c>
      <c r="G3" s="11">
        <f>$E3*'Calibration Adjustments'!G29</f>
        <v>4.5132431462293482E-4</v>
      </c>
      <c r="H3" s="11">
        <f>D3*'Calculations Etc'!$B$11</f>
        <v>1.128310786557337E-3</v>
      </c>
    </row>
    <row r="4" spans="1:8">
      <c r="A4" t="s">
        <v>8</v>
      </c>
      <c r="B4">
        <v>0</v>
      </c>
      <c r="C4">
        <v>0</v>
      </c>
      <c r="D4">
        <v>0</v>
      </c>
      <c r="E4" s="18">
        <f>AVERAGE('BHNVFEAL data'!Q7:AJ7)*'Calibration Adjustments'!E30</f>
        <v>9.5235745396576635E-5</v>
      </c>
      <c r="F4">
        <v>0</v>
      </c>
      <c r="G4">
        <f>AVERAGE('BHNVFEAL data'!Q7:AJ7)*'Calibration Adjustments'!G30</f>
        <v>0</v>
      </c>
      <c r="H4">
        <f>AVERAGE('BHNVFEAL data'!R7:AK7)*'Calibration Adjustments'!H30</f>
        <v>9.65104605928078E-5</v>
      </c>
    </row>
    <row r="5" spans="1:8">
      <c r="A5" t="s">
        <v>17</v>
      </c>
      <c r="B5" s="18">
        <f>E5*'Calculations Etc'!B3</f>
        <v>4.8364601990333661E-3</v>
      </c>
      <c r="C5">
        <v>0</v>
      </c>
      <c r="D5">
        <v>0</v>
      </c>
      <c r="E5" s="18">
        <f>AVERAGE('BHNVFEAL data'!C9:AJ9)*'Calibration Adjustments'!E31</f>
        <v>7.0214683806076057E-3</v>
      </c>
      <c r="F5">
        <v>0</v>
      </c>
      <c r="G5">
        <f>AVERAGE('BHNVFEAL data'!C9:AJ9)*'Calibration Adjustments'!G31</f>
        <v>0</v>
      </c>
      <c r="H5">
        <f>AVERAGE('BHNVFEAL data'!D9:AK9)*'Calibration Adjustments'!H31</f>
        <v>7.0214683806076057E-3</v>
      </c>
    </row>
    <row r="6" spans="1:8">
      <c r="A6" t="s">
        <v>18</v>
      </c>
      <c r="B6">
        <v>0</v>
      </c>
      <c r="C6">
        <v>0</v>
      </c>
      <c r="D6">
        <v>0</v>
      </c>
      <c r="E6" s="18">
        <f>AVERAGE('BHNVFEAL data'!D11:AJ11)*'Calibration Adjustments'!E32</f>
        <v>4.2883704019336085E-3</v>
      </c>
      <c r="F6">
        <v>0</v>
      </c>
      <c r="G6">
        <f>AVERAGE('BHNVFEAL data'!D11:AJ11)*'Calibration Adjustments'!G32</f>
        <v>0</v>
      </c>
      <c r="H6">
        <f>AVERAGE('BHNVFEAL data'!E11:AK11)*'Calibration Adjustments'!H32</f>
        <v>4.3483163881942446E-3</v>
      </c>
    </row>
    <row r="7" spans="1:8">
      <c r="A7" t="s">
        <v>19</v>
      </c>
      <c r="B7" s="11">
        <f>$D7/(1-'Calculations Etc'!$B$2)*'Calibration Adjustments'!B33</f>
        <v>3.7839224609655542E-3</v>
      </c>
      <c r="C7" s="11">
        <f>$D7*'Calibration Adjustments'!C33</f>
        <v>1.1883392852619099E-3</v>
      </c>
      <c r="D7" s="11">
        <f>AVERAGE('BHNVFEAL data'!AA13:AJ13)*'Calibration Adjustments'!D33</f>
        <v>1.1883392852619099E-3</v>
      </c>
      <c r="E7" s="11">
        <f>$D7*'Calibration Adjustments'!E33</f>
        <v>1.1883392852619099E-3</v>
      </c>
      <c r="F7" s="11">
        <f>$D7/(1-'Calculations Etc'!$B$2)*'Calculations Etc'!$B$6+$D7*(1-'Calculations Etc'!$B$6)*'Calibration Adjustments'!F33</f>
        <v>2.615910031898914E-3</v>
      </c>
      <c r="G7" s="11">
        <f>$D7*'Calibration Adjustments'!G33</f>
        <v>1.1883392852619099E-3</v>
      </c>
      <c r="H7" s="11">
        <f>D7*'Calculations Etc'!$B$11</f>
        <v>2.9708482131547745E-3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 Etc</vt:lpstr>
      <vt:lpstr>BHNVFEAL data</vt:lpstr>
      <vt:lpstr>Calibration Adjustments</vt:lpstr>
      <vt:lpstr>SYFAFE-psgr</vt:lpstr>
      <vt:lpstr>SYFAFE-frgt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2020-05-22T18:25:13Z</dcterms:modified>
</cp:coreProperties>
</file>