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india-wipB\InputData\bldgs\BDEQ\"/>
    </mc:Choice>
  </mc:AlternateContent>
  <bookViews>
    <workbookView xWindow="480" yWindow="45" windowWidth="27795" windowHeight="13620" tabRatio="670"/>
  </bookViews>
  <sheets>
    <sheet name="About" sheetId="1" r:id="rId1"/>
    <sheet name="India Dist Solar PV Data" sheetId="13" r:id="rId2"/>
    <sheet name="AC DC Derate Factor" sheetId="14" r:id="rId3"/>
    <sheet name="BDEQ-BEOfDS-urban-residential" sheetId="4" r:id="rId4"/>
    <sheet name="BDEQ-BEOfDS-rural-residential" sheetId="9" r:id="rId5"/>
    <sheet name="BDEQ-BEOfDS-commercial" sheetId="5" r:id="rId6"/>
    <sheet name="BDEQ-BDESC-urban-residential" sheetId="6" r:id="rId7"/>
    <sheet name="BDEQ-BDESC-rural-residential" sheetId="10" r:id="rId8"/>
    <sheet name="BDEQ-BDESC-commercial" sheetId="7" r:id="rId9"/>
  </sheets>
  <externalReferences>
    <externalReference r:id="rId10"/>
    <externalReference r:id="rId11"/>
  </externalReferences>
  <definedNames>
    <definedName name="INRLac">[1]Conversions!$E$113</definedName>
    <definedName name="plantsize.iv.a">'[2]India Data'!$E$99</definedName>
    <definedName name="Preferences.PowerUnits">[1]Preferences!$C$5</definedName>
    <definedName name="Unit.kW">[1]Conversions!$F$57</definedName>
    <definedName name="Unit.MW">[1]Conversions!$F$56</definedName>
  </definedNames>
  <calcPr calcId="162913"/>
</workbook>
</file>

<file path=xl/calcChain.xml><?xml version="1.0" encoding="utf-8"?>
<calcChain xmlns="http://schemas.openxmlformats.org/spreadsheetml/2006/main">
  <c r="B7" i="7" l="1"/>
  <c r="B7" i="10"/>
  <c r="B7" i="6"/>
  <c r="B7" i="5"/>
  <c r="B7" i="9"/>
  <c r="B7" i="4"/>
  <c r="B62" i="13"/>
  <c r="B63" i="13"/>
  <c r="B64" i="13"/>
  <c r="B58" i="13"/>
  <c r="B14" i="13"/>
  <c r="B41" i="13" s="1"/>
  <c r="B47" i="13" l="1"/>
  <c r="B40" i="13"/>
  <c r="B39" i="13"/>
  <c r="G41" i="13"/>
  <c r="D14" i="13"/>
  <c r="D39" i="13" s="1"/>
  <c r="E14" i="13"/>
  <c r="E39" i="13" s="1"/>
  <c r="F14" i="13"/>
  <c r="F40" i="13" s="1"/>
  <c r="G14" i="13"/>
  <c r="G40" i="13" s="1"/>
  <c r="H14" i="13"/>
  <c r="H41" i="13" s="1"/>
  <c r="I14" i="13"/>
  <c r="I41" i="13" s="1"/>
  <c r="C14" i="13"/>
  <c r="C41" i="13" s="1"/>
  <c r="E40" i="13" l="1"/>
  <c r="D40" i="13"/>
  <c r="I39" i="13"/>
  <c r="AJ45" i="13" s="1"/>
  <c r="I40" i="13"/>
  <c r="G39" i="13"/>
  <c r="B45" i="13"/>
  <c r="E41" i="13"/>
  <c r="Q47" i="13" s="1"/>
  <c r="C39" i="13"/>
  <c r="C45" i="13" s="1"/>
  <c r="D41" i="13"/>
  <c r="H39" i="13"/>
  <c r="F41" i="13"/>
  <c r="W47" i="13" s="1"/>
  <c r="C40" i="13"/>
  <c r="D46" i="13" s="1"/>
  <c r="H40" i="13"/>
  <c r="F39" i="13"/>
  <c r="Q45" i="13" s="1"/>
  <c r="Q7" i="6" s="1"/>
  <c r="U47" i="13"/>
  <c r="J46" i="13"/>
  <c r="I46" i="13"/>
  <c r="K46" i="13"/>
  <c r="L46" i="13"/>
  <c r="M46" i="13"/>
  <c r="N47" i="13"/>
  <c r="G45" i="13"/>
  <c r="H45" i="13"/>
  <c r="D45" i="13"/>
  <c r="F45" i="13"/>
  <c r="I47" i="13"/>
  <c r="AD45" i="13"/>
  <c r="AE45" i="13"/>
  <c r="AF45" i="13"/>
  <c r="AG45" i="13"/>
  <c r="AH45" i="13"/>
  <c r="AI45" i="13"/>
  <c r="AC45" i="13"/>
  <c r="F46" i="13"/>
  <c r="G46" i="13"/>
  <c r="H46" i="13"/>
  <c r="Y45" i="13"/>
  <c r="Z45" i="13"/>
  <c r="AA45" i="13"/>
  <c r="AB45" i="13"/>
  <c r="X45" i="13"/>
  <c r="F47" i="13"/>
  <c r="G47" i="13"/>
  <c r="H47" i="13"/>
  <c r="C47" i="13"/>
  <c r="D47" i="13"/>
  <c r="E47" i="13"/>
  <c r="AE46" i="13"/>
  <c r="AF46" i="13"/>
  <c r="AG46" i="13"/>
  <c r="AH46" i="13"/>
  <c r="AI46" i="13"/>
  <c r="AJ46" i="13"/>
  <c r="AC46" i="13"/>
  <c r="AD46" i="13"/>
  <c r="T45" i="13"/>
  <c r="O46" i="13"/>
  <c r="N46" i="13"/>
  <c r="P46" i="13"/>
  <c r="Q46" i="13"/>
  <c r="R46" i="13"/>
  <c r="Y46" i="13"/>
  <c r="X46" i="13"/>
  <c r="Z46" i="13"/>
  <c r="AA46" i="13"/>
  <c r="AB46" i="13"/>
  <c r="O45" i="13"/>
  <c r="Y47" i="13"/>
  <c r="Z47" i="13"/>
  <c r="AA47" i="13"/>
  <c r="AB47" i="13"/>
  <c r="X47" i="13"/>
  <c r="AF47" i="13"/>
  <c r="AG47" i="13"/>
  <c r="AH47" i="13"/>
  <c r="AI47" i="13"/>
  <c r="AJ47" i="13"/>
  <c r="AD47" i="13"/>
  <c r="AC47" i="13"/>
  <c r="AE47" i="13"/>
  <c r="T46" i="13"/>
  <c r="S46" i="13"/>
  <c r="U46" i="13"/>
  <c r="V46" i="13"/>
  <c r="W46" i="13"/>
  <c r="M45" i="13"/>
  <c r="M7" i="6" s="1"/>
  <c r="I45" i="13"/>
  <c r="J45" i="13"/>
  <c r="K45" i="13"/>
  <c r="L45" i="13"/>
  <c r="AD58" i="13"/>
  <c r="AE58" i="13"/>
  <c r="AF58" i="13"/>
  <c r="AG58" i="13"/>
  <c r="AH58" i="13"/>
  <c r="AI58" i="13"/>
  <c r="AJ58" i="13"/>
  <c r="AC58" i="13"/>
  <c r="Y58" i="13"/>
  <c r="Z58" i="13"/>
  <c r="AA58" i="13"/>
  <c r="AB58" i="13"/>
  <c r="X58" i="13"/>
  <c r="T58" i="13"/>
  <c r="U58" i="13"/>
  <c r="V58" i="13"/>
  <c r="W58" i="13"/>
  <c r="S58" i="13"/>
  <c r="O58" i="13"/>
  <c r="P58" i="13"/>
  <c r="Q58" i="13"/>
  <c r="R58" i="13"/>
  <c r="N58" i="13"/>
  <c r="J58" i="13"/>
  <c r="K58" i="13"/>
  <c r="L58" i="13"/>
  <c r="M58" i="13"/>
  <c r="I58" i="13"/>
  <c r="D58" i="13"/>
  <c r="E58" i="13"/>
  <c r="F58" i="13"/>
  <c r="G58" i="13"/>
  <c r="H58" i="13"/>
  <c r="C58" i="13"/>
  <c r="AE7" i="10"/>
  <c r="AE7" i="7"/>
  <c r="F7" i="7"/>
  <c r="H7" i="6"/>
  <c r="M47" i="13" l="1"/>
  <c r="L47" i="13"/>
  <c r="B46" i="13"/>
  <c r="K47" i="13"/>
  <c r="P47" i="13"/>
  <c r="T47" i="13"/>
  <c r="J47" i="13"/>
  <c r="O47" i="13"/>
  <c r="V47" i="13"/>
  <c r="P45" i="13"/>
  <c r="S45" i="13"/>
  <c r="C46" i="13"/>
  <c r="W45" i="13"/>
  <c r="N45" i="13"/>
  <c r="V45" i="13"/>
  <c r="R45" i="13"/>
  <c r="U45" i="13"/>
  <c r="U7" i="6" s="1"/>
  <c r="E46" i="13"/>
  <c r="E45" i="13"/>
  <c r="R47" i="13"/>
  <c r="S47" i="13"/>
  <c r="AE64" i="13"/>
  <c r="AE7" i="5" s="1"/>
  <c r="M62" i="13"/>
  <c r="M7" i="4" s="1"/>
  <c r="AE63" i="13"/>
  <c r="AE7" i="9" s="1"/>
  <c r="Q62" i="13"/>
  <c r="Q7" i="4" s="1"/>
  <c r="F64" i="13"/>
  <c r="F7" i="5" s="1"/>
  <c r="H62" i="13"/>
  <c r="H7" i="4" s="1"/>
  <c r="U62" i="13" l="1"/>
  <c r="U7" i="4" s="1"/>
  <c r="N7" i="7"/>
  <c r="N64" i="13"/>
  <c r="N7" i="5" s="1"/>
  <c r="AF7" i="7"/>
  <c r="AF64" i="13"/>
  <c r="AF7" i="5" s="1"/>
  <c r="O7" i="10"/>
  <c r="O63" i="13"/>
  <c r="O7" i="9" s="1"/>
  <c r="V7" i="7"/>
  <c r="V64" i="13"/>
  <c r="V7" i="5" s="1"/>
  <c r="W7" i="7"/>
  <c r="W64" i="13"/>
  <c r="W7" i="5" s="1"/>
  <c r="I7" i="6"/>
  <c r="I62" i="13"/>
  <c r="I7" i="4" s="1"/>
  <c r="Y7" i="10"/>
  <c r="Y63" i="13"/>
  <c r="Y7" i="9" s="1"/>
  <c r="V7" i="10"/>
  <c r="V63" i="13"/>
  <c r="V7" i="9" s="1"/>
  <c r="AC7" i="6"/>
  <c r="AC62" i="13"/>
  <c r="AC7" i="4" s="1"/>
  <c r="O7" i="7"/>
  <c r="O64" i="13"/>
  <c r="O7" i="5" s="1"/>
  <c r="AB7" i="10"/>
  <c r="AB63" i="13"/>
  <c r="AB7" i="9" s="1"/>
  <c r="K7" i="10"/>
  <c r="K63" i="13"/>
  <c r="K7" i="9" s="1"/>
  <c r="V7" i="6"/>
  <c r="V62" i="13"/>
  <c r="V7" i="4" s="1"/>
  <c r="O7" i="6"/>
  <c r="O62" i="13"/>
  <c r="O7" i="4" s="1"/>
  <c r="J7" i="10"/>
  <c r="J63" i="13"/>
  <c r="J7" i="9" s="1"/>
  <c r="R7" i="6"/>
  <c r="R62" i="13"/>
  <c r="R7" i="4" s="1"/>
  <c r="AG7" i="6"/>
  <c r="AG62" i="13"/>
  <c r="AG7" i="4" s="1"/>
  <c r="X7" i="10"/>
  <c r="X63" i="13"/>
  <c r="X7" i="9" s="1"/>
  <c r="S7" i="6"/>
  <c r="S62" i="13"/>
  <c r="S7" i="4" s="1"/>
  <c r="AJ7" i="6"/>
  <c r="AJ62" i="13"/>
  <c r="AJ7" i="4" s="1"/>
  <c r="K7" i="6"/>
  <c r="K62" i="13"/>
  <c r="K7" i="4" s="1"/>
  <c r="I7" i="7"/>
  <c r="I64" i="13"/>
  <c r="I7" i="5" s="1"/>
  <c r="P7" i="7"/>
  <c r="P64" i="13"/>
  <c r="P7" i="5" s="1"/>
  <c r="Q7" i="7"/>
  <c r="Q64" i="13"/>
  <c r="Q7" i="5" s="1"/>
  <c r="Z7" i="7"/>
  <c r="Z64" i="13"/>
  <c r="Z7" i="5" s="1"/>
  <c r="X7" i="7"/>
  <c r="X64" i="13"/>
  <c r="X7" i="5" s="1"/>
  <c r="AF7" i="6"/>
  <c r="AF62" i="13"/>
  <c r="AF7" i="4" s="1"/>
  <c r="U7" i="10"/>
  <c r="U63" i="13"/>
  <c r="U7" i="9" s="1"/>
  <c r="R7" i="10"/>
  <c r="R63" i="13"/>
  <c r="R7" i="9" s="1"/>
  <c r="AD7" i="7"/>
  <c r="AD64" i="13"/>
  <c r="AD7" i="5" s="1"/>
  <c r="K7" i="7"/>
  <c r="K64" i="13"/>
  <c r="K7" i="5" s="1"/>
  <c r="T7" i="7"/>
  <c r="T64" i="13"/>
  <c r="T7" i="5" s="1"/>
  <c r="R7" i="7"/>
  <c r="R64" i="13"/>
  <c r="R7" i="5" s="1"/>
  <c r="I7" i="10"/>
  <c r="I63" i="13"/>
  <c r="I7" i="9" s="1"/>
  <c r="AE7" i="6"/>
  <c r="AE62" i="13"/>
  <c r="AE7" i="4" s="1"/>
  <c r="AF7" i="10"/>
  <c r="AF63" i="13"/>
  <c r="AF7" i="9" s="1"/>
  <c r="AG7" i="10"/>
  <c r="AG63" i="13"/>
  <c r="AG7" i="9" s="1"/>
  <c r="AI7" i="7"/>
  <c r="AI64" i="13"/>
  <c r="AI7" i="5" s="1"/>
  <c r="L7" i="6"/>
  <c r="L62" i="13"/>
  <c r="L7" i="4" s="1"/>
  <c r="S7" i="7"/>
  <c r="S64" i="13"/>
  <c r="S7" i="5" s="1"/>
  <c r="AI7" i="6"/>
  <c r="AI62" i="13"/>
  <c r="AI7" i="4" s="1"/>
  <c r="J7" i="6"/>
  <c r="J62" i="13"/>
  <c r="J7" i="4" s="1"/>
  <c r="AC7" i="7"/>
  <c r="AC64" i="13"/>
  <c r="AC7" i="5" s="1"/>
  <c r="N7" i="10"/>
  <c r="N63" i="13"/>
  <c r="N7" i="9" s="1"/>
  <c r="AD7" i="6"/>
  <c r="AD62" i="13"/>
  <c r="AD7" i="4" s="1"/>
  <c r="AJ7" i="7"/>
  <c r="AJ64" i="13"/>
  <c r="AJ7" i="5" s="1"/>
  <c r="T7" i="6"/>
  <c r="T62" i="13"/>
  <c r="T7" i="4" s="1"/>
  <c r="AH7" i="7"/>
  <c r="AH64" i="13"/>
  <c r="AH7" i="5" s="1"/>
  <c r="AB7" i="6"/>
  <c r="AB62" i="13"/>
  <c r="AB7" i="4" s="1"/>
  <c r="Q7" i="10"/>
  <c r="Q63" i="13"/>
  <c r="Q7" i="9" s="1"/>
  <c r="AJ7" i="10"/>
  <c r="AJ63" i="13"/>
  <c r="AJ7" i="9" s="1"/>
  <c r="J7" i="7"/>
  <c r="J64" i="13"/>
  <c r="J7" i="5" s="1"/>
  <c r="AA7" i="10"/>
  <c r="AA63" i="13"/>
  <c r="AA7" i="9" s="1"/>
  <c r="P7" i="10"/>
  <c r="P63" i="13"/>
  <c r="P7" i="9" s="1"/>
  <c r="Y7" i="6"/>
  <c r="Y62" i="13"/>
  <c r="Y7" i="4" s="1"/>
  <c r="M7" i="7"/>
  <c r="M64" i="13"/>
  <c r="M7" i="5" s="1"/>
  <c r="W7" i="6"/>
  <c r="W62" i="13"/>
  <c r="W7" i="4" s="1"/>
  <c r="AH7" i="10"/>
  <c r="AH63" i="13"/>
  <c r="AH7" i="9" s="1"/>
  <c r="AG7" i="7"/>
  <c r="AG64" i="13"/>
  <c r="AG7" i="5" s="1"/>
  <c r="Z7" i="6"/>
  <c r="Z62" i="13"/>
  <c r="Z7" i="4" s="1"/>
  <c r="AA7" i="6"/>
  <c r="AA62" i="13"/>
  <c r="AA7" i="4" s="1"/>
  <c r="AB7" i="7"/>
  <c r="AB64" i="13"/>
  <c r="AB7" i="5" s="1"/>
  <c r="AH7" i="6"/>
  <c r="AH62" i="13"/>
  <c r="AH7" i="4" s="1"/>
  <c r="N7" i="6"/>
  <c r="N62" i="13"/>
  <c r="N7" i="4" s="1"/>
  <c r="AC7" i="10"/>
  <c r="AC63" i="13"/>
  <c r="AC7" i="9" s="1"/>
  <c r="X7" i="6"/>
  <c r="X62" i="13"/>
  <c r="X7" i="4" s="1"/>
  <c r="P7" i="6"/>
  <c r="P62" i="13"/>
  <c r="P7" i="4" s="1"/>
  <c r="Y7" i="7"/>
  <c r="Y64" i="13"/>
  <c r="Y7" i="5" s="1"/>
  <c r="AD7" i="10"/>
  <c r="AD63" i="13"/>
  <c r="AD7" i="9" s="1"/>
  <c r="L7" i="10"/>
  <c r="L63" i="13"/>
  <c r="L7" i="9" s="1"/>
  <c r="AA7" i="7"/>
  <c r="AA64" i="13"/>
  <c r="AA7" i="5" s="1"/>
  <c r="S7" i="10"/>
  <c r="S63" i="13"/>
  <c r="S7" i="9" s="1"/>
  <c r="AI7" i="10"/>
  <c r="AI63" i="13"/>
  <c r="AI7" i="9" s="1"/>
  <c r="M7" i="10"/>
  <c r="M63" i="13"/>
  <c r="M7" i="9" s="1"/>
  <c r="Z7" i="10"/>
  <c r="Z63" i="13"/>
  <c r="Z7" i="9" s="1"/>
  <c r="W7" i="10"/>
  <c r="W63" i="13"/>
  <c r="W7" i="9" s="1"/>
  <c r="L7" i="7"/>
  <c r="L64" i="13"/>
  <c r="L7" i="5" s="1"/>
  <c r="T7" i="10"/>
  <c r="T63" i="13"/>
  <c r="T7" i="9" s="1"/>
  <c r="U7" i="7"/>
  <c r="U64" i="13"/>
  <c r="U7" i="5" s="1"/>
  <c r="D7" i="7"/>
  <c r="D64" i="13"/>
  <c r="D7" i="5" s="1"/>
  <c r="H64" i="13"/>
  <c r="H7" i="5" s="1"/>
  <c r="H7" i="7"/>
  <c r="G7" i="7"/>
  <c r="G64" i="13"/>
  <c r="G7" i="5" s="1"/>
  <c r="E7" i="7"/>
  <c r="E64" i="13"/>
  <c r="E7" i="5" s="1"/>
  <c r="C7" i="7"/>
  <c r="C64" i="13"/>
  <c r="C7" i="5" s="1"/>
  <c r="C7" i="10"/>
  <c r="C63" i="13"/>
  <c r="C7" i="9" s="1"/>
  <c r="G63" i="13"/>
  <c r="G7" i="9" s="1"/>
  <c r="G7" i="10"/>
  <c r="E7" i="10"/>
  <c r="E63" i="13"/>
  <c r="E7" i="9" s="1"/>
  <c r="H63" i="13"/>
  <c r="H7" i="9" s="1"/>
  <c r="H7" i="10"/>
  <c r="F7" i="10"/>
  <c r="F63" i="13"/>
  <c r="F7" i="9" s="1"/>
  <c r="D7" i="10"/>
  <c r="D63" i="13"/>
  <c r="D7" i="9" s="1"/>
  <c r="G62" i="13"/>
  <c r="G7" i="4" s="1"/>
  <c r="G7" i="6"/>
  <c r="F7" i="6"/>
  <c r="F62" i="13"/>
  <c r="F7" i="4" s="1"/>
  <c r="E62" i="13"/>
  <c r="E7" i="4" s="1"/>
  <c r="E7" i="6"/>
  <c r="C62" i="13"/>
  <c r="C7" i="4" s="1"/>
  <c r="C7" i="6"/>
  <c r="D7" i="6"/>
  <c r="D62" i="13"/>
  <c r="D7" i="4" s="1"/>
  <c r="C27" i="13"/>
  <c r="B24" i="13"/>
  <c r="B25" i="13"/>
  <c r="B26" i="13"/>
  <c r="B23" i="13"/>
</calcChain>
</file>

<file path=xl/sharedStrings.xml><?xml version="1.0" encoding="utf-8"?>
<sst xmlns="http://schemas.openxmlformats.org/spreadsheetml/2006/main" count="153" uniqueCount="78">
  <si>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</si>
  <si>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</si>
  <si>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</si>
  <si>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</si>
  <si>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</si>
  <si>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</si>
  <si>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</si>
  <si>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</si>
  <si>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</si>
  <si>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</si>
  <si>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variable "BCEU BAU Components Energy Use" includes only "purchased electricity"</t>
  </si>
  <si>
    <t>(i.e. that which buildings get from the grid, not generate on-site), so the quantities</t>
  </si>
  <si>
    <t>BDEQ BAU Electricity Output from Distributed Sources</t>
  </si>
  <si>
    <t>BDEQ BAU Distributed Electricity Source Capacity</t>
  </si>
  <si>
    <t>Urban</t>
  </si>
  <si>
    <t>Rural</t>
  </si>
  <si>
    <t>Sources:</t>
  </si>
  <si>
    <t>of generation in this variable are additional.</t>
  </si>
  <si>
    <t>lignite</t>
  </si>
  <si>
    <t>hard coal</t>
  </si>
  <si>
    <t>onshore wind</t>
  </si>
  <si>
    <t>offshore wind</t>
  </si>
  <si>
    <t>Total</t>
  </si>
  <si>
    <t>Trajectory</t>
  </si>
  <si>
    <t>Description</t>
  </si>
  <si>
    <t>GW</t>
  </si>
  <si>
    <t>Distributed Solar PV Cumulative Capacity</t>
  </si>
  <si>
    <t>2016 Existing Distributed Solar PV Breakdown</t>
  </si>
  <si>
    <t>Residential</t>
  </si>
  <si>
    <t>Government</t>
  </si>
  <si>
    <t>Commercial</t>
  </si>
  <si>
    <t>Industrial</t>
  </si>
  <si>
    <t>Building Type</t>
  </si>
  <si>
    <t>Capacity (GW)</t>
  </si>
  <si>
    <t>In the IESS model, we use Trajectory 1 (no additional policies) as our BAU case.</t>
  </si>
  <si>
    <t>Share</t>
  </si>
  <si>
    <t>IESS has a breakdown between residential and non-residential (showing residential has roughly 3x greater</t>
  </si>
  <si>
    <t>capacity than non-residential through 2047), but the India team considers this breakdown unreliable.</t>
  </si>
  <si>
    <t>Instead, we use the breakdown by building type based on existing (2016) installations, which show</t>
  </si>
  <si>
    <t>Capacity Utilization  factor</t>
  </si>
  <si>
    <t>Fuel</t>
  </si>
  <si>
    <t>Plant type</t>
  </si>
  <si>
    <t>R.01</t>
  </si>
  <si>
    <t>Solar</t>
  </si>
  <si>
    <t>NITI Aayog, Government of India</t>
  </si>
  <si>
    <t>India Energy Security Scenarios 2047 downloadable Excel model</t>
  </si>
  <si>
    <t>http://indiaenergy.gov.in/iess/docs/IESS_Version2.2.xlsx</t>
  </si>
  <si>
    <t>Tab IV.e</t>
  </si>
  <si>
    <t>Page 3, Figure 2</t>
  </si>
  <si>
    <t>http://icrier.org/pdf/Working_Paper_353.pdf</t>
  </si>
  <si>
    <t>Scaling up Rooftop Solar Power in India: The Potential of Municipal Solar Bonds</t>
  </si>
  <si>
    <t>CPI, ICRIER, SEI</t>
  </si>
  <si>
    <t>For India, we only have data for solar PV, which likely dominates distributed generation.</t>
  </si>
  <si>
    <t>3/4 of capacity on non-residential buildings.  We assume the share is constant through the model run.</t>
  </si>
  <si>
    <t>Number of households</t>
  </si>
  <si>
    <t>Millions</t>
  </si>
  <si>
    <t>For residential buildings, we use IESS to divide up by number of households:</t>
  </si>
  <si>
    <t>urban residential</t>
  </si>
  <si>
    <t>rural residential</t>
  </si>
  <si>
    <t>commercial</t>
  </si>
  <si>
    <t>Capacity by Building Type (GW)</t>
  </si>
  <si>
    <t>Capacity by Building Type (MW)</t>
  </si>
  <si>
    <t>Output by Building Type (MWh)</t>
  </si>
  <si>
    <t>Capacity Factor (interpolated)</t>
  </si>
  <si>
    <t>Residential vs. Non-Residential Shares</t>
  </si>
  <si>
    <t>Distributed Generation Quantity, Capacity Factor, Urban vs. Rural Shares</t>
  </si>
  <si>
    <t>Solar DC to AC Derate Value</t>
  </si>
  <si>
    <t>Jens Schoene, EnerNex</t>
  </si>
  <si>
    <t>Production Levels of Utility-Scale and Residential-Scale PV Systems</t>
  </si>
  <si>
    <t>http://brattle.com/system/publications/pdfs/000/005/188/original/Comparative_Generation_Costs_of_Utility-Scale_and_Residential-Scale_PV_in_Xcel_Energy_Colorado's_Service_Area.pdf?1436797265</t>
  </si>
  <si>
    <t>This document is included as Appendix B of a report by Brattle Group.  It is on Page 10 of the EnerNex report, which is Page 70 of the PDF</t>
  </si>
  <si>
    <t>We assume capacities are given in DC, not AC, which is typical when reporting solar PV capacities.</t>
  </si>
  <si>
    <t>Accordingly, we convert to AC using an appropriate derate factor.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</si>
  <si>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</si>
  <si>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</si>
  <si>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</si>
  <si>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First, we apply a derate factor to convert DC to AC.</t>
  </si>
  <si>
    <t>Capacity (GW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</si>
</sst>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3" borderId="0" xfId="0" applyFont="1" applyFill="1" applyBorder="1"/>
    <xf numFmtId="0" fontId="0" fillId="3" borderId="0" xfId="0" applyFont="1" applyFill="1" applyBorder="1" applyAlignment="1">
      <alignment horizontal="right"/>
    </xf>
    <xf numFmtId="0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2" fontId="0" fillId="3" borderId="0" xfId="0" applyNumberFormat="1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1" fillId="3" borderId="7" xfId="0" applyFont="1" applyFill="1" applyBorder="1" applyAlignment="1">
      <alignment vertical="center"/>
    </xf>
    <xf numFmtId="0" fontId="6" fillId="3" borderId="7" xfId="0" applyNumberFormat="1" applyFont="1" applyFill="1" applyBorder="1" applyAlignment="1">
      <alignment horizontal="right" vertical="center"/>
    </xf>
    <xf numFmtId="0" fontId="1" fillId="3" borderId="8" xfId="0" applyNumberFormat="1" applyFont="1" applyFill="1" applyBorder="1" applyAlignment="1">
      <alignment horizontal="right" vertical="center"/>
    </xf>
    <xf numFmtId="0" fontId="0" fillId="2" borderId="0" xfId="0" applyFill="1"/>
    <xf numFmtId="9" fontId="0" fillId="0" borderId="0" xfId="0" applyNumberFormat="1"/>
    <xf numFmtId="0" fontId="1" fillId="0" borderId="0" xfId="0" applyFont="1" applyAlignment="1">
      <alignment horizontal="right"/>
    </xf>
    <xf numFmtId="10" fontId="0" fillId="3" borderId="10" xfId="0" applyNumberFormat="1" applyFont="1" applyFill="1" applyBorder="1" applyAlignment="1">
      <alignment vertical="center"/>
    </xf>
    <xf numFmtId="10" fontId="5" fillId="3" borderId="10" xfId="0" applyNumberFormat="1" applyFont="1" applyFill="1" applyBorder="1" applyAlignment="1">
      <alignment horizontal="right" vertical="center"/>
    </xf>
    <xf numFmtId="10" fontId="0" fillId="3" borderId="10" xfId="0" applyNumberFormat="1" applyFont="1" applyFill="1" applyBorder="1" applyAlignment="1">
      <alignment horizontal="right"/>
    </xf>
    <xf numFmtId="0" fontId="7" fillId="0" borderId="0" xfId="8"/>
    <xf numFmtId="0" fontId="9" fillId="3" borderId="0" xfId="0" applyFont="1" applyFill="1" applyBorder="1"/>
    <xf numFmtId="0" fontId="10" fillId="3" borderId="0" xfId="0" applyFont="1" applyFill="1" applyBorder="1"/>
    <xf numFmtId="0" fontId="9" fillId="3" borderId="5" xfId="0" applyFont="1" applyFill="1" applyBorder="1" applyAlignment="1">
      <alignment vertical="center"/>
    </xf>
    <xf numFmtId="0" fontId="11" fillId="3" borderId="5" xfId="0" applyNumberFormat="1" applyFont="1" applyFill="1" applyBorder="1" applyAlignment="1">
      <alignment horizontal="right" vertical="center"/>
    </xf>
    <xf numFmtId="0" fontId="9" fillId="3" borderId="5" xfId="0" applyFont="1" applyFill="1" applyBorder="1"/>
    <xf numFmtId="0" fontId="11" fillId="3" borderId="5" xfId="0" applyFont="1" applyFill="1" applyBorder="1"/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1" fontId="10" fillId="3" borderId="0" xfId="0" applyNumberFormat="1" applyFont="1" applyFill="1" applyBorder="1"/>
    <xf numFmtId="1" fontId="0" fillId="3" borderId="0" xfId="0" applyNumberFormat="1" applyFont="1" applyFill="1" applyBorder="1"/>
    <xf numFmtId="0" fontId="13" fillId="3" borderId="6" xfId="0" applyNumberFormat="1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9" fontId="13" fillId="3" borderId="6" xfId="0" applyNumberFormat="1" applyFont="1" applyFill="1" applyBorder="1" applyAlignment="1">
      <alignment vertical="center"/>
    </xf>
    <xf numFmtId="1" fontId="10" fillId="3" borderId="6" xfId="0" applyNumberFormat="1" applyFont="1" applyFill="1" applyBorder="1"/>
    <xf numFmtId="1" fontId="0" fillId="3" borderId="6" xfId="0" applyNumberFormat="1" applyFont="1" applyFill="1" applyBorder="1"/>
    <xf numFmtId="164" fontId="0" fillId="0" borderId="0" xfId="0" applyNumberFormat="1"/>
    <xf numFmtId="10" fontId="0" fillId="0" borderId="0" xfId="9" applyNumberFormat="1" applyFont="1"/>
    <xf numFmtId="0" fontId="1" fillId="2" borderId="0" xfId="0" applyFont="1" applyFill="1" applyAlignment="1">
      <alignment horizontal="left"/>
    </xf>
    <xf numFmtId="0" fontId="7" fillId="0" borderId="0" xfId="8" applyAlignment="1">
      <alignment horizontal="left"/>
    </xf>
  </cellXfs>
  <cellStyles count="10">
    <cellStyle name="Body: normal cell" xfId="5"/>
    <cellStyle name="Font: Calibri, 9pt regular" xfId="1"/>
    <cellStyle name="Footnotes: top row" xfId="6"/>
    <cellStyle name="Header: bottom row" xfId="2"/>
    <cellStyle name="Hyperlink" xfId="8" builtinId="8"/>
    <cellStyle name="Normal" xfId="0" builtinId="0"/>
    <cellStyle name="Normal 2" xfId="7"/>
    <cellStyle name="Parent row" xfId="4"/>
    <cellStyle name="Percent" xfId="9" builtinId="5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Energy%20Innovation)/Desktop/IESS_Version2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Energy%20Innovation)/India%20EPS/InputData%20UPDATE%20FOR%20INDIA/bldgs/CpUDSC/Cost%20per%20Unit%20Dist%20Solar%20C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56">
          <cell r="F56">
            <v>1E-3</v>
          </cell>
        </row>
        <row r="57">
          <cell r="F57">
            <v>9.9999999999999995E-7</v>
          </cell>
        </row>
        <row r="113">
          <cell r="E113">
            <v>9.9999999999999995E-8</v>
          </cell>
        </row>
      </sheetData>
      <sheetData sheetId="57"/>
      <sheetData sheetId="58"/>
      <sheetData sheetId="59"/>
      <sheetData sheetId="6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dia Data"/>
      <sheetName val="AC DC Derate Factor"/>
      <sheetName val="Future Trend"/>
      <sheetName val="CpUDS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crier.org/pdf/Working_Paper_353.pdf" TargetMode="External"/><Relationship Id="rId1" Type="http://schemas.openxmlformats.org/officeDocument/2006/relationships/hyperlink" Target="http://indiaenergy.gov.in/iess/docs/IESS_Version2.2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2" max="2" width="72.85546875" customWidth="1"/>
  </cols>
  <sheetData>
    <row r="1" spans="1:2" x14ac:dyDescent="0.25">
      <c r="A1" s="1" t="s">
        <v>12</v>
      </c>
    </row>
    <row r="2" spans="1:2" x14ac:dyDescent="0.25">
      <c r="A2" s="1" t="s">
        <v>13</v>
      </c>
    </row>
    <row r="4" spans="1:2" x14ac:dyDescent="0.25">
      <c r="A4" s="1" t="s">
        <v>16</v>
      </c>
      <c r="B4" s="5" t="s">
        <v>65</v>
      </c>
    </row>
    <row r="5" spans="1:2" x14ac:dyDescent="0.25">
      <c r="B5" t="s">
        <v>44</v>
      </c>
    </row>
    <row r="6" spans="1:2" x14ac:dyDescent="0.25">
      <c r="B6" s="2">
        <v>2015</v>
      </c>
    </row>
    <row r="7" spans="1:2" x14ac:dyDescent="0.25">
      <c r="B7" t="s">
        <v>45</v>
      </c>
    </row>
    <row r="8" spans="1:2" x14ac:dyDescent="0.25">
      <c r="B8" s="24" t="s">
        <v>46</v>
      </c>
    </row>
    <row r="9" spans="1:2" x14ac:dyDescent="0.25">
      <c r="B9" t="s">
        <v>47</v>
      </c>
    </row>
    <row r="11" spans="1:2" x14ac:dyDescent="0.25">
      <c r="B11" s="5" t="s">
        <v>64</v>
      </c>
    </row>
    <row r="12" spans="1:2" x14ac:dyDescent="0.25">
      <c r="B12" t="s">
        <v>51</v>
      </c>
    </row>
    <row r="13" spans="1:2" x14ac:dyDescent="0.25">
      <c r="B13" s="2">
        <v>2018</v>
      </c>
    </row>
    <row r="14" spans="1:2" x14ac:dyDescent="0.25">
      <c r="B14" t="s">
        <v>50</v>
      </c>
    </row>
    <row r="15" spans="1:2" x14ac:dyDescent="0.25">
      <c r="B15" s="24" t="s">
        <v>49</v>
      </c>
    </row>
    <row r="16" spans="1:2" x14ac:dyDescent="0.25">
      <c r="B16" t="s">
        <v>48</v>
      </c>
    </row>
    <row r="18" spans="1:2" x14ac:dyDescent="0.25">
      <c r="B18" s="42" t="s">
        <v>66</v>
      </c>
    </row>
    <row r="19" spans="1:2" x14ac:dyDescent="0.25">
      <c r="B19" s="2" t="s">
        <v>67</v>
      </c>
    </row>
    <row r="20" spans="1:2" x14ac:dyDescent="0.25">
      <c r="B20" s="2">
        <v>2015</v>
      </c>
    </row>
    <row r="21" spans="1:2" x14ac:dyDescent="0.25">
      <c r="B21" s="2" t="s">
        <v>68</v>
      </c>
    </row>
    <row r="22" spans="1:2" x14ac:dyDescent="0.25">
      <c r="B22" s="43" t="s">
        <v>69</v>
      </c>
    </row>
    <row r="23" spans="1:2" x14ac:dyDescent="0.25">
      <c r="B23" s="2" t="s">
        <v>70</v>
      </c>
    </row>
    <row r="25" spans="1:2" x14ac:dyDescent="0.25">
      <c r="A25" s="1" t="s">
        <v>9</v>
      </c>
    </row>
    <row r="26" spans="1:2" x14ac:dyDescent="0.25">
      <c r="A26" s="4" t="s">
        <v>10</v>
      </c>
    </row>
    <row r="27" spans="1:2" x14ac:dyDescent="0.25">
      <c r="A27" s="4" t="s">
        <v>11</v>
      </c>
    </row>
    <row r="28" spans="1:2" x14ac:dyDescent="0.25">
      <c r="A28" s="4" t="s">
        <v>17</v>
      </c>
    </row>
    <row r="29" spans="1:2" x14ac:dyDescent="0.25">
      <c r="A29" s="4"/>
    </row>
    <row r="30" spans="1:2" x14ac:dyDescent="0.25">
      <c r="A30" s="4" t="s">
        <v>52</v>
      </c>
    </row>
    <row r="31" spans="1:2" x14ac:dyDescent="0.25">
      <c r="A31" s="4"/>
    </row>
    <row r="32" spans="1:2" x14ac:dyDescent="0.25">
      <c r="A32" s="4" t="s">
        <v>71</v>
      </c>
    </row>
    <row r="33" spans="1:1" x14ac:dyDescent="0.25">
      <c r="A33" s="4" t="s">
        <v>72</v>
      </c>
    </row>
  </sheetData>
  <hyperlinks>
    <hyperlink ref="B8" r:id="rId1"/>
    <hyperlink ref="B15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workbookViewId="0"/>
  </sheetViews>
  <sheetFormatPr defaultRowHeight="15" x14ac:dyDescent="0.25"/>
  <cols>
    <col min="1" max="1" width="30.140625" customWidth="1"/>
    <col min="2" max="2" width="15.7109375" customWidth="1"/>
  </cols>
  <sheetData>
    <row r="1" spans="1:12" x14ac:dyDescent="0.25">
      <c r="A1" s="13" t="s">
        <v>26</v>
      </c>
      <c r="B1" s="7"/>
      <c r="C1" s="8"/>
      <c r="D1" s="14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14"/>
      <c r="E2" s="7"/>
      <c r="F2" s="7"/>
      <c r="G2" s="7"/>
      <c r="H2" s="7"/>
      <c r="I2" s="7"/>
      <c r="J2" s="7"/>
      <c r="K2" s="7"/>
      <c r="L2" s="8" t="s">
        <v>25</v>
      </c>
    </row>
    <row r="3" spans="1:12" x14ac:dyDescent="0.25">
      <c r="A3" s="15" t="s">
        <v>23</v>
      </c>
      <c r="B3" s="15" t="s">
        <v>24</v>
      </c>
      <c r="C3" s="15" t="s">
        <v>9</v>
      </c>
      <c r="D3" s="16">
        <v>2007</v>
      </c>
      <c r="E3" s="17">
        <v>2012</v>
      </c>
      <c r="F3" s="17">
        <v>2017</v>
      </c>
      <c r="G3" s="17">
        <v>2022</v>
      </c>
      <c r="H3" s="17">
        <v>2027</v>
      </c>
      <c r="I3" s="17">
        <v>2032</v>
      </c>
      <c r="J3" s="17">
        <v>2037</v>
      </c>
      <c r="K3" s="17">
        <v>2042</v>
      </c>
      <c r="L3" s="17">
        <v>2047</v>
      </c>
    </row>
    <row r="4" spans="1:12" x14ac:dyDescent="0.25">
      <c r="A4" s="9">
        <v>1</v>
      </c>
      <c r="B4" s="10"/>
      <c r="C4" s="11"/>
      <c r="D4" s="14">
        <v>0</v>
      </c>
      <c r="E4" s="12">
        <v>3.3019625167785477E-2</v>
      </c>
      <c r="F4" s="12">
        <v>0.43546359308148397</v>
      </c>
      <c r="G4" s="12">
        <v>1.2042453571947989</v>
      </c>
      <c r="H4" s="12">
        <v>2.3577319765503102</v>
      </c>
      <c r="I4" s="12">
        <v>3.4521974720521285</v>
      </c>
      <c r="J4" s="12">
        <v>5.1835556400122051</v>
      </c>
      <c r="K4" s="12">
        <v>7.1624880356713225</v>
      </c>
      <c r="L4" s="12">
        <v>9.3040770775885271</v>
      </c>
    </row>
    <row r="5" spans="1:12" x14ac:dyDescent="0.25">
      <c r="A5" s="9">
        <v>2</v>
      </c>
      <c r="B5" s="10"/>
      <c r="C5" s="10"/>
      <c r="D5" s="14">
        <v>0</v>
      </c>
      <c r="E5" s="12">
        <v>3.3019625167785477E-2</v>
      </c>
      <c r="F5" s="12">
        <v>0.52255631169778083</v>
      </c>
      <c r="G5" s="12">
        <v>3.612736071584397</v>
      </c>
      <c r="H5" s="12">
        <v>7.0731959296509297</v>
      </c>
      <c r="I5" s="12">
        <v>12.919159290430937</v>
      </c>
      <c r="J5" s="12">
        <v>20.620110981112106</v>
      </c>
      <c r="K5" s="12">
        <v>34.222355357369658</v>
      </c>
      <c r="L5" s="12">
        <v>47.405275656367941</v>
      </c>
    </row>
    <row r="6" spans="1:12" x14ac:dyDescent="0.25">
      <c r="A6" s="9">
        <v>3</v>
      </c>
      <c r="B6" s="10"/>
      <c r="C6" s="10"/>
      <c r="D6" s="14">
        <v>0</v>
      </c>
      <c r="E6" s="12">
        <v>3.3019625167785477E-2</v>
      </c>
      <c r="F6" s="12">
        <v>1.7418543723259361</v>
      </c>
      <c r="G6" s="12">
        <v>7.225472143168794</v>
      </c>
      <c r="H6" s="12">
        <v>14.146391859301859</v>
      </c>
      <c r="I6" s="12">
        <v>26.986348488994949</v>
      </c>
      <c r="J6" s="12">
        <v>45.455534753361441</v>
      </c>
      <c r="K6" s="12">
        <v>75.941650207625202</v>
      </c>
      <c r="L6" s="12">
        <v>110.75829959794987</v>
      </c>
    </row>
    <row r="7" spans="1:12" x14ac:dyDescent="0.25">
      <c r="A7" s="9">
        <v>4</v>
      </c>
      <c r="B7" s="10"/>
      <c r="C7" s="10"/>
      <c r="D7" s="14">
        <v>0</v>
      </c>
      <c r="E7" s="12">
        <v>3.3019625167785477E-2</v>
      </c>
      <c r="F7" s="12">
        <v>15.241225757851941</v>
      </c>
      <c r="G7" s="12">
        <v>36.12736071584397</v>
      </c>
      <c r="H7" s="12">
        <v>55.013746119507239</v>
      </c>
      <c r="I7" s="12">
        <v>80.365358862434661</v>
      </c>
      <c r="J7" s="12">
        <v>127.12982914111913</v>
      </c>
      <c r="K7" s="12">
        <v>191.98548952700759</v>
      </c>
      <c r="L7" s="12">
        <v>263.66306027699738</v>
      </c>
    </row>
    <row r="8" spans="1:12" x14ac:dyDescent="0.25">
      <c r="A8" s="6"/>
      <c r="B8" s="6"/>
      <c r="C8" s="6"/>
    </row>
    <row r="9" spans="1:12" x14ac:dyDescent="0.25">
      <c r="A9" t="s">
        <v>34</v>
      </c>
    </row>
    <row r="11" spans="1:12" x14ac:dyDescent="0.25">
      <c r="A11" t="s">
        <v>76</v>
      </c>
    </row>
    <row r="13" spans="1:12" x14ac:dyDescent="0.25">
      <c r="B13">
        <v>2012</v>
      </c>
      <c r="C13">
        <v>2017</v>
      </c>
      <c r="D13">
        <v>2022</v>
      </c>
      <c r="E13">
        <v>2027</v>
      </c>
      <c r="F13">
        <v>2032</v>
      </c>
      <c r="G13">
        <v>2037</v>
      </c>
      <c r="H13">
        <v>2042</v>
      </c>
      <c r="I13">
        <v>2047</v>
      </c>
    </row>
    <row r="14" spans="1:12" x14ac:dyDescent="0.25">
      <c r="A14" t="s">
        <v>77</v>
      </c>
      <c r="B14" s="40">
        <f>E4*'AC DC Derate Factor'!$A$3</f>
        <v>2.8363858019127722E-2</v>
      </c>
      <c r="C14" s="40">
        <f>F4*'AC DC Derate Factor'!$A$3</f>
        <v>0.37406322645699475</v>
      </c>
      <c r="D14" s="40">
        <f>G4*'AC DC Derate Factor'!$A$3</f>
        <v>1.0344467618303321</v>
      </c>
      <c r="E14" s="40">
        <f>H4*'AC DC Derate Factor'!$A$3</f>
        <v>2.0252917678567166</v>
      </c>
      <c r="F14" s="40">
        <f>I4*'AC DC Derate Factor'!$A$3</f>
        <v>2.9654376284927784</v>
      </c>
      <c r="G14" s="40">
        <f>J4*'AC DC Derate Factor'!$A$3</f>
        <v>4.4526742947704845</v>
      </c>
      <c r="H14" s="40">
        <f>K4*'AC DC Derate Factor'!$A$3</f>
        <v>6.152577222641666</v>
      </c>
      <c r="I14" s="40">
        <f>L4*'AC DC Derate Factor'!$A$3</f>
        <v>7.9922022096485446</v>
      </c>
    </row>
    <row r="16" spans="1:12" x14ac:dyDescent="0.25">
      <c r="A16" t="s">
        <v>36</v>
      </c>
    </row>
    <row r="17" spans="1:13" x14ac:dyDescent="0.25">
      <c r="A17" t="s">
        <v>37</v>
      </c>
    </row>
    <row r="18" spans="1:13" x14ac:dyDescent="0.25">
      <c r="A18" t="s">
        <v>38</v>
      </c>
    </row>
    <row r="19" spans="1:13" x14ac:dyDescent="0.25">
      <c r="A19" t="s">
        <v>53</v>
      </c>
    </row>
    <row r="21" spans="1:13" x14ac:dyDescent="0.25">
      <c r="A21" s="5" t="s">
        <v>27</v>
      </c>
      <c r="B21" s="18"/>
      <c r="C21" s="18"/>
    </row>
    <row r="22" spans="1:13" x14ac:dyDescent="0.25">
      <c r="A22" s="1" t="s">
        <v>32</v>
      </c>
      <c r="B22" s="20" t="s">
        <v>33</v>
      </c>
      <c r="C22" s="20" t="s">
        <v>35</v>
      </c>
    </row>
    <row r="23" spans="1:13" x14ac:dyDescent="0.25">
      <c r="A23" t="s">
        <v>28</v>
      </c>
      <c r="B23">
        <f>C23*B$27</f>
        <v>0.3125</v>
      </c>
      <c r="C23" s="19">
        <v>0.25</v>
      </c>
    </row>
    <row r="24" spans="1:13" x14ac:dyDescent="0.25">
      <c r="A24" t="s">
        <v>29</v>
      </c>
      <c r="B24">
        <f t="shared" ref="B24:B26" si="0">C24*B$27</f>
        <v>0.15</v>
      </c>
      <c r="C24" s="19">
        <v>0.12</v>
      </c>
    </row>
    <row r="25" spans="1:13" x14ac:dyDescent="0.25">
      <c r="A25" t="s">
        <v>30</v>
      </c>
      <c r="B25">
        <f t="shared" si="0"/>
        <v>0.32500000000000001</v>
      </c>
      <c r="C25" s="19">
        <v>0.26</v>
      </c>
    </row>
    <row r="26" spans="1:13" x14ac:dyDescent="0.25">
      <c r="A26" t="s">
        <v>31</v>
      </c>
      <c r="B26">
        <f t="shared" si="0"/>
        <v>0.46250000000000002</v>
      </c>
      <c r="C26" s="19">
        <v>0.37</v>
      </c>
    </row>
    <row r="27" spans="1:13" x14ac:dyDescent="0.25">
      <c r="A27" t="s">
        <v>22</v>
      </c>
      <c r="B27">
        <v>1.25</v>
      </c>
      <c r="C27" s="19">
        <f>SUM(C23:C26)</f>
        <v>1</v>
      </c>
    </row>
    <row r="29" spans="1:13" x14ac:dyDescent="0.25">
      <c r="A29" t="s">
        <v>56</v>
      </c>
    </row>
    <row r="31" spans="1:13" x14ac:dyDescent="0.25">
      <c r="A31" s="25" t="s">
        <v>54</v>
      </c>
      <c r="B31" s="7"/>
      <c r="C31" s="7"/>
      <c r="D31" s="26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25"/>
      <c r="B32" s="7"/>
      <c r="C32" s="7"/>
      <c r="D32" s="26"/>
      <c r="E32" s="7"/>
      <c r="F32" s="7"/>
      <c r="G32" s="7"/>
      <c r="H32" s="7"/>
      <c r="I32" s="7"/>
      <c r="J32" s="7"/>
      <c r="K32" s="7"/>
      <c r="L32" s="7"/>
      <c r="M32" s="8" t="s">
        <v>55</v>
      </c>
    </row>
    <row r="33" spans="1:36" x14ac:dyDescent="0.25">
      <c r="A33" s="27"/>
      <c r="B33" s="27" t="s">
        <v>24</v>
      </c>
      <c r="C33" s="27" t="s">
        <v>9</v>
      </c>
      <c r="D33" s="28">
        <v>2007</v>
      </c>
      <c r="E33" s="29">
        <v>2012</v>
      </c>
      <c r="F33" s="29">
        <v>2017</v>
      </c>
      <c r="G33" s="29">
        <v>2022</v>
      </c>
      <c r="H33" s="29">
        <v>2027</v>
      </c>
      <c r="I33" s="29">
        <v>2032</v>
      </c>
      <c r="J33" s="29">
        <v>2037</v>
      </c>
      <c r="K33" s="29">
        <v>2042</v>
      </c>
      <c r="L33" s="29">
        <v>2047</v>
      </c>
      <c r="M33" s="30">
        <v>2052</v>
      </c>
    </row>
    <row r="34" spans="1:36" x14ac:dyDescent="0.25">
      <c r="A34" s="31"/>
      <c r="B34" s="32" t="s">
        <v>14</v>
      </c>
      <c r="C34" s="31"/>
      <c r="D34" s="33"/>
      <c r="E34" s="34">
        <v>74.294156627517296</v>
      </c>
      <c r="F34" s="34">
        <v>89.814366073056092</v>
      </c>
      <c r="G34" s="34">
        <v>108.38208214753193</v>
      </c>
      <c r="H34" s="34">
        <v>127.71048206314187</v>
      </c>
      <c r="I34" s="34">
        <v>150.47635895767291</v>
      </c>
      <c r="J34" s="34">
        <v>173.71910873028148</v>
      </c>
      <c r="K34" s="34">
        <v>200.7989098147649</v>
      </c>
      <c r="L34" s="34">
        <v>228.11762992670504</v>
      </c>
      <c r="M34" s="34"/>
    </row>
    <row r="35" spans="1:36" x14ac:dyDescent="0.25">
      <c r="A35" s="35"/>
      <c r="B35" s="36" t="s">
        <v>15</v>
      </c>
      <c r="C35" s="37"/>
      <c r="D35" s="38"/>
      <c r="E35" s="39">
        <v>173.35303213087374</v>
      </c>
      <c r="F35" s="39">
        <v>182.35037960287141</v>
      </c>
      <c r="G35" s="39">
        <v>192.6792571511678</v>
      </c>
      <c r="H35" s="39">
        <v>199.7522924577346</v>
      </c>
      <c r="I35" s="39">
        <v>207.80068617964349</v>
      </c>
      <c r="J35" s="39">
        <v>212.32335511478828</v>
      </c>
      <c r="K35" s="39">
        <v>217.53215229932849</v>
      </c>
      <c r="L35" s="39">
        <v>219.17184051781467</v>
      </c>
      <c r="M35" s="39"/>
    </row>
    <row r="38" spans="1:36" x14ac:dyDescent="0.25">
      <c r="A38" s="1" t="s">
        <v>60</v>
      </c>
      <c r="B38">
        <v>2012</v>
      </c>
      <c r="C38">
        <v>2017</v>
      </c>
      <c r="D38">
        <v>2022</v>
      </c>
      <c r="E38">
        <v>2027</v>
      </c>
      <c r="F38">
        <v>2032</v>
      </c>
      <c r="G38">
        <v>2037</v>
      </c>
      <c r="H38">
        <v>2042</v>
      </c>
      <c r="I38">
        <v>2047</v>
      </c>
    </row>
    <row r="39" spans="1:36" x14ac:dyDescent="0.25">
      <c r="A39" t="s">
        <v>57</v>
      </c>
      <c r="B39" s="40">
        <f>B14*$C23*E34/SUM(E34:E35)</f>
        <v>2.1272893514345786E-3</v>
      </c>
      <c r="C39" s="40">
        <f>C14*$C23*F34/SUM(F34:F35)</f>
        <v>3.0860216182702068E-2</v>
      </c>
      <c r="D39" s="40">
        <f>D14*$C23*G34/SUM(G34:G35)</f>
        <v>9.3100208564729905E-2</v>
      </c>
      <c r="E39" s="40">
        <f>E14*$C23*H34/SUM(H34:H35)</f>
        <v>0.19746594736602996</v>
      </c>
      <c r="F39" s="40">
        <f>F14*$C23*I34/SUM(I34:I35)</f>
        <v>0.31137095099174178</v>
      </c>
      <c r="G39" s="40">
        <f>G14*$C23*J34/SUM(J34:J35)</f>
        <v>0.50092585816167978</v>
      </c>
      <c r="H39" s="40">
        <f>H14*$C23*K34/SUM(K34:K35)</f>
        <v>0.73830926671700026</v>
      </c>
      <c r="I39" s="40">
        <f>I14*$C23*L34/SUM(L34:L35)</f>
        <v>1.0190057817301894</v>
      </c>
    </row>
    <row r="40" spans="1:36" x14ac:dyDescent="0.25">
      <c r="A40" t="s">
        <v>58</v>
      </c>
      <c r="B40" s="40">
        <f>B14*$C23*E35/SUM(E34:E35)</f>
        <v>4.9636751533473512E-3</v>
      </c>
      <c r="C40" s="40">
        <f>C14*$C23*F35/SUM(F34:F35)</f>
        <v>6.2655590431546615E-2</v>
      </c>
      <c r="D40" s="40">
        <f>D14*$C23*G35/SUM(G34:G35)</f>
        <v>0.16551148189285311</v>
      </c>
      <c r="E40" s="40">
        <f>E14*$C23*H35/SUM(H34:H35)</f>
        <v>0.30885699459814925</v>
      </c>
      <c r="F40" s="40">
        <f>F14*$C23*I35/SUM(I34:I35)</f>
        <v>0.42998845613145281</v>
      </c>
      <c r="G40" s="40">
        <f>G14*$C23*J35/SUM(J34:J35)</f>
        <v>0.61224271553094145</v>
      </c>
      <c r="H40" s="40">
        <f>H14*$C23*K35/SUM(K34:K35)</f>
        <v>0.79983503894341634</v>
      </c>
      <c r="I40" s="40">
        <f>I14*$C23*L35/SUM(L34:L35)</f>
        <v>0.97904477068194684</v>
      </c>
    </row>
    <row r="41" spans="1:36" x14ac:dyDescent="0.25">
      <c r="A41" t="s">
        <v>59</v>
      </c>
      <c r="B41" s="40">
        <f>B14*SUM($C24:$C26)</f>
        <v>2.1272893514345793E-2</v>
      </c>
      <c r="C41" s="40">
        <f>C14*SUM($C24:$C26)</f>
        <v>0.28054741984274606</v>
      </c>
      <c r="D41" s="40">
        <f>D14*SUM($C24:$C26)</f>
        <v>0.7758350713727491</v>
      </c>
      <c r="E41" s="40">
        <f>E14*SUM($C24:$C26)</f>
        <v>1.5189688258925376</v>
      </c>
      <c r="F41" s="40">
        <f>F14*SUM($C24:$C26)</f>
        <v>2.2240782213695836</v>
      </c>
      <c r="G41" s="40">
        <f>G14*SUM($C24:$C26)</f>
        <v>3.3395057210778631</v>
      </c>
      <c r="H41" s="40">
        <f>H14*SUM($C24:$C26)</f>
        <v>4.614432916981249</v>
      </c>
      <c r="I41" s="40">
        <f>I14*SUM($C24:$C26)</f>
        <v>5.994151657236408</v>
      </c>
    </row>
    <row r="44" spans="1:36" x14ac:dyDescent="0.25">
      <c r="A44" s="1" t="s">
        <v>61</v>
      </c>
      <c r="B44" s="4">
        <v>2016</v>
      </c>
      <c r="C44">
        <v>2017</v>
      </c>
      <c r="D44">
        <v>2018</v>
      </c>
      <c r="E44">
        <v>2019</v>
      </c>
      <c r="F44">
        <v>2020</v>
      </c>
      <c r="G44">
        <v>2021</v>
      </c>
      <c r="H44">
        <v>2022</v>
      </c>
      <c r="I44">
        <v>2023</v>
      </c>
      <c r="J44">
        <v>2024</v>
      </c>
      <c r="K44">
        <v>2025</v>
      </c>
      <c r="L44">
        <v>2026</v>
      </c>
      <c r="M44">
        <v>2027</v>
      </c>
      <c r="N44">
        <v>2028</v>
      </c>
      <c r="O44">
        <v>2029</v>
      </c>
      <c r="P44">
        <v>2030</v>
      </c>
      <c r="Q44">
        <v>2031</v>
      </c>
      <c r="R44">
        <v>2032</v>
      </c>
      <c r="S44">
        <v>2033</v>
      </c>
      <c r="T44">
        <v>2034</v>
      </c>
      <c r="U44">
        <v>2035</v>
      </c>
      <c r="V44">
        <v>2036</v>
      </c>
      <c r="W44">
        <v>2037</v>
      </c>
      <c r="X44">
        <v>2038</v>
      </c>
      <c r="Y44">
        <v>2039</v>
      </c>
      <c r="Z44">
        <v>2040</v>
      </c>
      <c r="AA44">
        <v>2041</v>
      </c>
      <c r="AB44">
        <v>2042</v>
      </c>
      <c r="AC44">
        <v>2043</v>
      </c>
      <c r="AD44">
        <v>2044</v>
      </c>
      <c r="AE44">
        <v>2045</v>
      </c>
      <c r="AF44">
        <v>2046</v>
      </c>
      <c r="AG44">
        <v>2047</v>
      </c>
      <c r="AH44">
        <v>2048</v>
      </c>
      <c r="AI44">
        <v>2049</v>
      </c>
      <c r="AJ44">
        <v>2050</v>
      </c>
    </row>
    <row r="45" spans="1:36" x14ac:dyDescent="0.25">
      <c r="A45" t="s">
        <v>57</v>
      </c>
      <c r="B45" s="40">
        <f>TREND($B39:$C39,$B$38:$C$38,B$44)*1000</f>
        <v>25.113630816449017</v>
      </c>
      <c r="C45" s="40">
        <f>TREND($C39:$D39,$C$38:$D$38,C$44)*1000</f>
        <v>30.860216182698963</v>
      </c>
      <c r="D45" s="40">
        <f>TREND($C39:$D39,$C$38:$D$38,D$44)*1000</f>
        <v>43.30821465910617</v>
      </c>
      <c r="E45" s="40">
        <f>TREND($C39:$D39,$C$38:$D$38,E$44)*1000</f>
        <v>55.756213135509824</v>
      </c>
      <c r="F45" s="40">
        <f>TREND($C39:$D39,$C$38:$D$38,F$44)*1000</f>
        <v>68.204211611917032</v>
      </c>
      <c r="G45" s="40">
        <f>TREND($C39:$D39,$C$38:$D$38,G$44)*1000</f>
        <v>80.652210088320686</v>
      </c>
      <c r="H45" s="40">
        <f>TREND($C39:$D39,$C$38:$D$38,H$44)*1000</f>
        <v>93.100208564727893</v>
      </c>
      <c r="I45" s="40">
        <f>TREND($D39:$E39,$D$38:$E$38,I$44)*1000</f>
        <v>113.9733563249905</v>
      </c>
      <c r="J45" s="40">
        <f>TREND($D39:$E39,$D$38:$E$38,J$44)*1000</f>
        <v>134.84650408525312</v>
      </c>
      <c r="K45" s="40">
        <f>TREND($D39:$E39,$D$38:$E$38,K$44)*1000</f>
        <v>155.71965184550862</v>
      </c>
      <c r="L45" s="40">
        <f>TREND($D39:$E39,$D$38:$E$38,L$44)*1000</f>
        <v>176.59279960577123</v>
      </c>
      <c r="M45" s="40">
        <f>TREND($D39:$E39,$D$38:$E$38,M$44)*1000</f>
        <v>197.46594736603384</v>
      </c>
      <c r="N45" s="40">
        <f>TREND($E39:$F39,$E$38:$F$38,N$44)*1000</f>
        <v>220.24694809117307</v>
      </c>
      <c r="O45" s="40">
        <f>TREND($E39:$F39,$E$38:$F$38,O$44)*1000</f>
        <v>243.02794881631939</v>
      </c>
      <c r="P45" s="40">
        <f>TREND($E39:$F39,$E$38:$F$38,P$44)*1000</f>
        <v>265.80894954145862</v>
      </c>
      <c r="Q45" s="40">
        <f>TREND($E39:$F39,$E$38:$F$38,Q$44)*1000</f>
        <v>288.58995026660494</v>
      </c>
      <c r="R45" s="40">
        <f>TREND($E39:$F39,$E$38:$F$38,R$44)*1000</f>
        <v>311.37095099174417</v>
      </c>
      <c r="S45" s="40">
        <f>TREND($F39:$G39,$F$38:$G$38,S$44)*1000</f>
        <v>349.28193242572547</v>
      </c>
      <c r="T45" s="40">
        <f>TREND($F39:$G39,$F$38:$G$38,T$44)*1000</f>
        <v>387.19291385972099</v>
      </c>
      <c r="U45" s="40">
        <f>TREND($F39:$G39,$F$38:$G$38,U$44)*1000</f>
        <v>425.10389529370229</v>
      </c>
      <c r="V45" s="40">
        <f>TREND($F39:$G39,$F$38:$G$38,V$44)*1000</f>
        <v>463.01487672769781</v>
      </c>
      <c r="W45" s="40">
        <f>TREND($F39:$G39,$F$38:$G$38,W$44)*1000</f>
        <v>500.92585816167912</v>
      </c>
      <c r="X45" s="40">
        <f>TREND($G39:$H39,$G$38:$H$38,X$44)*1000</f>
        <v>548.40253987275389</v>
      </c>
      <c r="Y45" s="40">
        <f>TREND($G39:$H39,$G$38:$H$38,Y$44)*1000</f>
        <v>595.87922158381446</v>
      </c>
      <c r="Z45" s="40">
        <f>TREND($G39:$H39,$G$38:$H$38,Z$44)*1000</f>
        <v>643.35590329487502</v>
      </c>
      <c r="AA45" s="40">
        <f>TREND($G39:$H39,$G$38:$H$38,AA$44)*1000</f>
        <v>690.83258500593558</v>
      </c>
      <c r="AB45" s="40">
        <f>TREND($G39:$H39,$G$38:$H$38,AB$44)*1000</f>
        <v>738.30926671701036</v>
      </c>
      <c r="AC45" s="40">
        <f>TREND($H39:$I39,$H$38:$I$38,AC$44)*1000</f>
        <v>794.44856971963418</v>
      </c>
      <c r="AD45" s="40">
        <f>TREND($H39:$I39,$H$38:$I$38,AD$44)*1000</f>
        <v>850.58787272227221</v>
      </c>
      <c r="AE45" s="40">
        <f>TREND($H39:$I39,$H$38:$I$38,AE$44)*1000</f>
        <v>906.72717572491024</v>
      </c>
      <c r="AF45" s="40">
        <f>TREND($H39:$I39,$H$38:$I$38,AF$44)*1000</f>
        <v>962.86647872754827</v>
      </c>
      <c r="AG45" s="40">
        <f>TREND($H39:$I39,$H$38:$I$38,AG$44)*1000</f>
        <v>1019.0057817301863</v>
      </c>
      <c r="AH45" s="40">
        <f>TREND($H39:$I39,$H$38:$I$38,AH$44)*1000</f>
        <v>1075.1450847328242</v>
      </c>
      <c r="AI45" s="40">
        <f>TREND($H39:$I39,$H$38:$I$38,AI$44)*1000</f>
        <v>1131.2843877354624</v>
      </c>
      <c r="AJ45" s="40">
        <f>TREND($H39:$I39,$H$38:$I$38,AJ$44)*1000</f>
        <v>1187.4236907381005</v>
      </c>
    </row>
    <row r="46" spans="1:36" x14ac:dyDescent="0.25">
      <c r="A46" t="s">
        <v>58</v>
      </c>
      <c r="B46" s="40">
        <f t="shared" ref="B46:B47" si="1">TREND($B40:$C40,$B$38:$C$38,B$44)*1000</f>
        <v>51.117207375909857</v>
      </c>
      <c r="C46" s="40">
        <f>TREND($C40:$D40,$C$38:$D$38,C$44)*1000</f>
        <v>62.655590431539565</v>
      </c>
      <c r="D46" s="40">
        <f>TREND($C40:$D40,$C$38:$D$38,D$44)*1000</f>
        <v>83.226768723804412</v>
      </c>
      <c r="E46" s="40">
        <f>TREND($C40:$D40,$C$38:$D$38,E$44)*1000</f>
        <v>103.79794701606215</v>
      </c>
      <c r="F46" s="40">
        <f>TREND($C40:$D40,$C$38:$D$38,F$44)*1000</f>
        <v>124.369125308327</v>
      </c>
      <c r="G46" s="40">
        <f>TREND($C40:$D40,$C$38:$D$38,G$44)*1000</f>
        <v>144.94030360058474</v>
      </c>
      <c r="H46" s="40">
        <f>TREND($C40:$D40,$C$38:$D$38,H$44)*1000</f>
        <v>165.51148189284959</v>
      </c>
      <c r="I46" s="40">
        <f>TREND($D40:$E40,$D$38:$E$38,I$44)*1000</f>
        <v>194.18058443391573</v>
      </c>
      <c r="J46" s="40">
        <f>TREND($D40:$E40,$D$38:$E$38,J$44)*1000</f>
        <v>222.84968697497476</v>
      </c>
      <c r="K46" s="40">
        <f>TREND($D40:$E40,$D$38:$E$38,K$44)*1000</f>
        <v>251.51878951603379</v>
      </c>
      <c r="L46" s="40">
        <f>TREND($D40:$E40,$D$38:$E$38,L$44)*1000</f>
        <v>280.18789205709282</v>
      </c>
      <c r="M46" s="40">
        <f>TREND($D40:$E40,$D$38:$E$38,M$44)*1000</f>
        <v>308.85699459815186</v>
      </c>
      <c r="N46" s="40">
        <f>TREND($E40:$F40,$E$38:$F$38,N$44)*1000</f>
        <v>333.08328690480948</v>
      </c>
      <c r="O46" s="40">
        <f>TREND($E40:$F40,$E$38:$F$38,O$44)*1000</f>
        <v>357.30957921147422</v>
      </c>
      <c r="P46" s="40">
        <f>TREND($E40:$F40,$E$38:$F$38,P$44)*1000</f>
        <v>381.53587151813184</v>
      </c>
      <c r="Q46" s="40">
        <f>TREND($E40:$F40,$E$38:$F$38,Q$44)*1000</f>
        <v>405.76216382479657</v>
      </c>
      <c r="R46" s="40">
        <f>TREND($E40:$F40,$E$38:$F$38,R$44)*1000</f>
        <v>429.9884561314542</v>
      </c>
      <c r="S46" s="40">
        <f>TREND($F40:$G40,$F$38:$G$38,S$44)*1000</f>
        <v>466.43930801134559</v>
      </c>
      <c r="T46" s="40">
        <f>TREND($F40:$G40,$F$38:$G$38,T$44)*1000</f>
        <v>502.89015989125119</v>
      </c>
      <c r="U46" s="40">
        <f>TREND($F40:$G40,$F$38:$G$38,U$44)*1000</f>
        <v>539.34101177114258</v>
      </c>
      <c r="V46" s="40">
        <f>TREND($F40:$G40,$F$38:$G$38,V$44)*1000</f>
        <v>575.79186365104817</v>
      </c>
      <c r="W46" s="40">
        <f>TREND($F40:$G40,$F$38:$G$38,W$44)*1000</f>
        <v>612.24271553093956</v>
      </c>
      <c r="X46" s="40">
        <f>TREND($G40:$H40,$G$38:$H$38,X$44)*1000</f>
        <v>649.76118021343154</v>
      </c>
      <c r="Y46" s="40">
        <f>TREND($G40:$H40,$G$38:$H$38,Y$44)*1000</f>
        <v>687.27964489592352</v>
      </c>
      <c r="Z46" s="40">
        <f>TREND($G40:$H40,$G$38:$H$38,Z$44)*1000</f>
        <v>724.79810957841551</v>
      </c>
      <c r="AA46" s="40">
        <f>TREND($G40:$H40,$G$38:$H$38,AA$44)*1000</f>
        <v>762.3165742609217</v>
      </c>
      <c r="AB46" s="40">
        <f>TREND($G40:$H40,$G$38:$H$38,AB$44)*1000</f>
        <v>799.83503894341368</v>
      </c>
      <c r="AC46" s="40">
        <f>TREND($H40:$I40,$H$38:$I$38,AC$44)*1000</f>
        <v>835.67698529112988</v>
      </c>
      <c r="AD46" s="40">
        <f>TREND($H40:$I40,$H$38:$I$38,AD$44)*1000</f>
        <v>871.51893163883187</v>
      </c>
      <c r="AE46" s="40">
        <f>TREND($H40:$I40,$H$38:$I$38,AE$44)*1000</f>
        <v>907.36087798653386</v>
      </c>
      <c r="AF46" s="40">
        <f>TREND($H40:$I40,$H$38:$I$38,AF$44)*1000</f>
        <v>943.20282433423586</v>
      </c>
      <c r="AG46" s="40">
        <f>TREND($H40:$I40,$H$38:$I$38,AG$44)*1000</f>
        <v>979.04477068195206</v>
      </c>
      <c r="AH46" s="40">
        <f>TREND($H40:$I40,$H$38:$I$38,AH$44)*1000</f>
        <v>1014.8867170296541</v>
      </c>
      <c r="AI46" s="40">
        <f>TREND($H40:$I40,$H$38:$I$38,AI$44)*1000</f>
        <v>1050.728663377356</v>
      </c>
      <c r="AJ46" s="40">
        <f>TREND($H40:$I40,$H$38:$I$38,AJ$44)*1000</f>
        <v>1086.5706097250722</v>
      </c>
    </row>
    <row r="47" spans="1:36" x14ac:dyDescent="0.25">
      <c r="A47" t="s">
        <v>59</v>
      </c>
      <c r="B47" s="40">
        <f t="shared" si="1"/>
        <v>228.69251457707662</v>
      </c>
      <c r="C47" s="40">
        <f>TREND($C41:$D41,$C$38:$D$38,C$44)*1000</f>
        <v>280.54741984277598</v>
      </c>
      <c r="D47" s="40">
        <f>TREND($C41:$D41,$C$38:$D$38,D$44)*1000</f>
        <v>379.60495014877438</v>
      </c>
      <c r="E47" s="40">
        <f>TREND($C41:$D41,$C$38:$D$38,E$44)*1000</f>
        <v>478.66248045477278</v>
      </c>
      <c r="F47" s="40">
        <f>TREND($C41:$D41,$C$38:$D$38,F$44)*1000</f>
        <v>577.72001076077117</v>
      </c>
      <c r="G47" s="40">
        <f>TREND($C41:$D41,$C$38:$D$38,G$44)*1000</f>
        <v>676.77754106676957</v>
      </c>
      <c r="H47" s="40">
        <f>TREND($C41:$D41,$C$38:$D$38,H$44)*1000</f>
        <v>775.83507137276797</v>
      </c>
      <c r="I47" s="40">
        <f>TREND($D41:$E41,$D$38:$E$38,I$44)*1000</f>
        <v>924.4618222767258</v>
      </c>
      <c r="J47" s="40">
        <f>TREND($D41:$E41,$D$38:$E$38,J$44)*1000</f>
        <v>1073.0885731806552</v>
      </c>
      <c r="K47" s="40">
        <f>TREND($D41:$E41,$D$38:$E$38,K$44)*1000</f>
        <v>1221.7153240846415</v>
      </c>
      <c r="L47" s="40">
        <f>TREND($D41:$E41,$D$38:$E$38,L$44)*1000</f>
        <v>1370.3420749885709</v>
      </c>
      <c r="M47" s="40">
        <f>TREND($D41:$E41,$D$38:$E$38,M$44)*1000</f>
        <v>1518.9688258925571</v>
      </c>
      <c r="N47" s="40">
        <f>TREND($E41:$F41,$E$38:$F$38,N$44)*1000</f>
        <v>1659.9907049879334</v>
      </c>
      <c r="O47" s="40">
        <f>TREND($E41:$F41,$E$38:$F$38,O$44)*1000</f>
        <v>1801.0125840833666</v>
      </c>
      <c r="P47" s="40">
        <f>TREND($E41:$F41,$E$38:$F$38,P$44)*1000</f>
        <v>1942.0344631787998</v>
      </c>
      <c r="Q47" s="40">
        <f>TREND($E41:$F41,$E$38:$F$38,Q$44)*1000</f>
        <v>2083.0563422741761</v>
      </c>
      <c r="R47" s="40">
        <f>TREND($E41:$F41,$E$38:$F$38,R$44)*1000</f>
        <v>2224.0782213696093</v>
      </c>
      <c r="S47" s="40">
        <f>TREND($F41:$G41,$F$38:$G$38,S$44)*1000</f>
        <v>2447.1637213112558</v>
      </c>
      <c r="T47" s="40">
        <f>TREND($F41:$G41,$F$38:$G$38,T$44)*1000</f>
        <v>2670.2492212529023</v>
      </c>
      <c r="U47" s="40">
        <f>TREND($F41:$G41,$F$38:$G$38,U$44)*1000</f>
        <v>2893.3347211945488</v>
      </c>
      <c r="V47" s="40">
        <f>TREND($F41:$G41,$F$38:$G$38,V$44)*1000</f>
        <v>3116.4202211361953</v>
      </c>
      <c r="W47" s="40">
        <f>TREND($F41:$G41,$F$38:$G$38,W$44)*1000</f>
        <v>3339.5057210778418</v>
      </c>
      <c r="X47" s="40">
        <f>TREND($G41:$H41,$G$38:$H$38,X$44)*1000</f>
        <v>3594.4911602584853</v>
      </c>
      <c r="Y47" s="40">
        <f>TREND($G41:$H41,$G$38:$H$38,Y$44)*1000</f>
        <v>3849.4765994391855</v>
      </c>
      <c r="Z47" s="40">
        <f>TREND($G41:$H41,$G$38:$H$38,Z$44)*1000</f>
        <v>4104.4620386198858</v>
      </c>
      <c r="AA47" s="40">
        <f>TREND($G41:$H41,$G$38:$H$38,AA$44)*1000</f>
        <v>4359.4474778004724</v>
      </c>
      <c r="AB47" s="40">
        <f>TREND($G41:$H41,$G$38:$H$38,AB$44)*1000</f>
        <v>4614.4329169811726</v>
      </c>
      <c r="AC47" s="40">
        <f>TREND($H41:$I41,$H$38:$I$38,AC$44)*1000</f>
        <v>4890.3766650323632</v>
      </c>
      <c r="AD47" s="40">
        <f>TREND($H41:$I41,$H$38:$I$38,AD$44)*1000</f>
        <v>5166.3204130834401</v>
      </c>
      <c r="AE47" s="40">
        <f>TREND($H41:$I41,$H$38:$I$38,AE$44)*1000</f>
        <v>5442.2641611344034</v>
      </c>
      <c r="AF47" s="40">
        <f>TREND($H41:$I41,$H$38:$I$38,AF$44)*1000</f>
        <v>5718.2079091854803</v>
      </c>
      <c r="AG47" s="40">
        <f>TREND($H41:$I41,$H$38:$I$38,AG$44)*1000</f>
        <v>5994.1516572364435</v>
      </c>
      <c r="AH47" s="40">
        <f>TREND($H41:$I41,$H$38:$I$38,AH$44)*1000</f>
        <v>6270.0954052875204</v>
      </c>
      <c r="AI47" s="40">
        <f>TREND($H41:$I41,$H$38:$I$38,AI$44)*1000</f>
        <v>6546.0391533385973</v>
      </c>
      <c r="AJ47" s="40">
        <f>TREND($H41:$I41,$H$38:$I$38,AJ$44)*1000</f>
        <v>6821.9829013895605</v>
      </c>
    </row>
    <row r="51" spans="1:36" x14ac:dyDescent="0.25">
      <c r="A51" s="13" t="s">
        <v>39</v>
      </c>
      <c r="B51" s="7"/>
      <c r="C51" s="7"/>
      <c r="D51" s="14"/>
      <c r="E51" s="8"/>
      <c r="F51" s="7"/>
      <c r="G51" s="7"/>
      <c r="H51" s="7"/>
      <c r="I51" s="7"/>
      <c r="J51" s="7"/>
      <c r="K51" s="7"/>
      <c r="L51" s="7"/>
    </row>
    <row r="52" spans="1:36" x14ac:dyDescent="0.25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</row>
    <row r="53" spans="1:36" x14ac:dyDescent="0.25">
      <c r="A53" s="15" t="s">
        <v>40</v>
      </c>
      <c r="B53" s="15" t="s">
        <v>41</v>
      </c>
      <c r="C53" s="15" t="s">
        <v>9</v>
      </c>
      <c r="D53" s="16">
        <v>2007</v>
      </c>
      <c r="E53" s="17">
        <v>2012</v>
      </c>
      <c r="F53" s="17">
        <v>2017</v>
      </c>
      <c r="G53" s="17">
        <v>2022</v>
      </c>
      <c r="H53" s="17">
        <v>2027</v>
      </c>
      <c r="I53" s="17">
        <v>2032</v>
      </c>
      <c r="J53" s="17">
        <v>2037</v>
      </c>
      <c r="K53" s="17">
        <v>2042</v>
      </c>
      <c r="L53" s="17">
        <v>2047</v>
      </c>
    </row>
    <row r="54" spans="1:36" x14ac:dyDescent="0.25">
      <c r="A54" s="21" t="s">
        <v>42</v>
      </c>
      <c r="B54" s="21" t="s">
        <v>43</v>
      </c>
      <c r="C54" s="21"/>
      <c r="D54" s="22">
        <v>0</v>
      </c>
      <c r="E54" s="23">
        <v>0.16</v>
      </c>
      <c r="F54" s="23">
        <v>0.17</v>
      </c>
      <c r="G54" s="23">
        <v>0.17249999999999999</v>
      </c>
      <c r="H54" s="23">
        <v>0.17499999999999999</v>
      </c>
      <c r="I54" s="23">
        <v>0.17749999999999999</v>
      </c>
      <c r="J54" s="23">
        <v>0.18</v>
      </c>
      <c r="K54" s="23">
        <v>0.185</v>
      </c>
      <c r="L54" s="23">
        <v>0.19</v>
      </c>
    </row>
    <row r="57" spans="1:36" x14ac:dyDescent="0.25">
      <c r="A57" s="1" t="s">
        <v>63</v>
      </c>
      <c r="B57">
        <v>2016</v>
      </c>
      <c r="C57">
        <v>2017</v>
      </c>
      <c r="D57">
        <v>2018</v>
      </c>
      <c r="E57">
        <v>2019</v>
      </c>
      <c r="F57">
        <v>2020</v>
      </c>
      <c r="G57">
        <v>2021</v>
      </c>
      <c r="H57">
        <v>2022</v>
      </c>
      <c r="I57">
        <v>2023</v>
      </c>
      <c r="J57">
        <v>2024</v>
      </c>
      <c r="K57">
        <v>2025</v>
      </c>
      <c r="L57">
        <v>2026</v>
      </c>
      <c r="M57">
        <v>2027</v>
      </c>
      <c r="N57">
        <v>2028</v>
      </c>
      <c r="O57">
        <v>2029</v>
      </c>
      <c r="P57">
        <v>2030</v>
      </c>
      <c r="Q57">
        <v>2031</v>
      </c>
      <c r="R57">
        <v>2032</v>
      </c>
      <c r="S57">
        <v>2033</v>
      </c>
      <c r="T57">
        <v>2034</v>
      </c>
      <c r="U57">
        <v>2035</v>
      </c>
      <c r="V57">
        <v>2036</v>
      </c>
      <c r="W57">
        <v>2037</v>
      </c>
      <c r="X57">
        <v>2038</v>
      </c>
      <c r="Y57">
        <v>2039</v>
      </c>
      <c r="Z57">
        <v>2040</v>
      </c>
      <c r="AA57">
        <v>2041</v>
      </c>
      <c r="AB57">
        <v>2042</v>
      </c>
      <c r="AC57">
        <v>2043</v>
      </c>
      <c r="AD57">
        <v>2044</v>
      </c>
      <c r="AE57">
        <v>2045</v>
      </c>
      <c r="AF57">
        <v>2046</v>
      </c>
      <c r="AG57">
        <v>2047</v>
      </c>
      <c r="AH57">
        <v>2048</v>
      </c>
      <c r="AI57">
        <v>2049</v>
      </c>
      <c r="AJ57">
        <v>2050</v>
      </c>
    </row>
    <row r="58" spans="1:36" x14ac:dyDescent="0.25">
      <c r="B58" s="41">
        <f>TREND($E54:$F54,$E$53:$F$53,B$57)</f>
        <v>0.16800000000000015</v>
      </c>
      <c r="C58" s="41">
        <f>TREND($F54:$G54,$F$53:$G$53,C$57)</f>
        <v>0.17000000000000004</v>
      </c>
      <c r="D58" s="41">
        <f t="shared" ref="D58:H58" si="2">TREND($F54:$G54,$F$53:$G$53,D$57)</f>
        <v>0.17049999999999998</v>
      </c>
      <c r="E58" s="41">
        <f t="shared" si="2"/>
        <v>0.17099999999999993</v>
      </c>
      <c r="F58" s="41">
        <f t="shared" si="2"/>
        <v>0.1715000000000001</v>
      </c>
      <c r="G58" s="41">
        <f t="shared" si="2"/>
        <v>0.17200000000000004</v>
      </c>
      <c r="H58" s="41">
        <f t="shared" si="2"/>
        <v>0.17249999999999999</v>
      </c>
      <c r="I58" s="41">
        <f>TREND($G54:$H54,$G$53:$H$53,I$57)</f>
        <v>0.17299999999999993</v>
      </c>
      <c r="J58" s="41">
        <f t="shared" ref="J58:M58" si="3">TREND($G54:$H54,$G$53:$H$53,J$57)</f>
        <v>0.17349999999999988</v>
      </c>
      <c r="K58" s="41">
        <f t="shared" si="3"/>
        <v>0.17399999999999982</v>
      </c>
      <c r="L58" s="41">
        <f t="shared" si="3"/>
        <v>0.17449999999999999</v>
      </c>
      <c r="M58" s="41">
        <f t="shared" si="3"/>
        <v>0.17499999999999993</v>
      </c>
      <c r="N58" s="41">
        <f>TREND($H54:$I54,$H$53:$I$53,N$57)</f>
        <v>0.17549999999999999</v>
      </c>
      <c r="O58" s="41">
        <f t="shared" ref="O58:R58" si="4">TREND($H54:$I54,$H$53:$I$53,O$57)</f>
        <v>0.17599999999999993</v>
      </c>
      <c r="P58" s="41">
        <f t="shared" si="4"/>
        <v>0.1765000000000001</v>
      </c>
      <c r="Q58" s="41">
        <f t="shared" si="4"/>
        <v>0.17700000000000005</v>
      </c>
      <c r="R58" s="41">
        <f t="shared" si="4"/>
        <v>0.17749999999999999</v>
      </c>
      <c r="S58" s="41">
        <f>TREND($I54:$J54,$I$53:$J$53,S$57)</f>
        <v>0.17799999999999994</v>
      </c>
      <c r="T58" s="41">
        <f t="shared" ref="T58:W58" si="5">TREND($I54:$J54,$I$53:$J$53,T$57)</f>
        <v>0.1785000000000001</v>
      </c>
      <c r="U58" s="41">
        <f t="shared" si="5"/>
        <v>0.17900000000000005</v>
      </c>
      <c r="V58" s="41">
        <f t="shared" si="5"/>
        <v>0.17949999999999999</v>
      </c>
      <c r="W58" s="41">
        <f t="shared" si="5"/>
        <v>0.17999999999999994</v>
      </c>
      <c r="X58" s="41">
        <f>TREND($J54:$K54,$J$53:$K$53,X$57)</f>
        <v>0.18100000000000049</v>
      </c>
      <c r="Y58" s="41">
        <f t="shared" ref="Y58:AB58" si="6">TREND($J54:$K54,$J$53:$K$53,Y$57)</f>
        <v>0.18200000000000038</v>
      </c>
      <c r="Z58" s="41">
        <f t="shared" si="6"/>
        <v>0.18300000000000027</v>
      </c>
      <c r="AA58" s="41">
        <f t="shared" si="6"/>
        <v>0.18400000000000016</v>
      </c>
      <c r="AB58" s="41">
        <f t="shared" si="6"/>
        <v>0.1850000000000005</v>
      </c>
      <c r="AC58" s="41">
        <f>TREND($K54:$L54,$K$53:$L$53,AC$57)</f>
        <v>0.18599999999999994</v>
      </c>
      <c r="AD58" s="41">
        <f t="shared" ref="AD58:AJ58" si="7">TREND($K54:$L54,$K$53:$L$53,AD$57)</f>
        <v>0.18699999999999983</v>
      </c>
      <c r="AE58" s="41">
        <f t="shared" si="7"/>
        <v>0.18799999999999972</v>
      </c>
      <c r="AF58" s="41">
        <f t="shared" si="7"/>
        <v>0.18900000000000006</v>
      </c>
      <c r="AG58" s="41">
        <f t="shared" si="7"/>
        <v>0.18999999999999995</v>
      </c>
      <c r="AH58" s="41">
        <f t="shared" si="7"/>
        <v>0.19099999999999984</v>
      </c>
      <c r="AI58" s="41">
        <f t="shared" si="7"/>
        <v>0.19199999999999973</v>
      </c>
      <c r="AJ58" s="41">
        <f t="shared" si="7"/>
        <v>0.19299999999999962</v>
      </c>
    </row>
    <row r="61" spans="1:36" x14ac:dyDescent="0.25">
      <c r="A61" s="1" t="s">
        <v>62</v>
      </c>
      <c r="B61">
        <v>2016</v>
      </c>
      <c r="C61">
        <v>2017</v>
      </c>
      <c r="D61">
        <v>2018</v>
      </c>
      <c r="E61">
        <v>2019</v>
      </c>
      <c r="F61">
        <v>2020</v>
      </c>
      <c r="G61">
        <v>2021</v>
      </c>
      <c r="H61">
        <v>2022</v>
      </c>
      <c r="I61">
        <v>2023</v>
      </c>
      <c r="J61">
        <v>2024</v>
      </c>
      <c r="K61">
        <v>2025</v>
      </c>
      <c r="L61">
        <v>2026</v>
      </c>
      <c r="M61">
        <v>2027</v>
      </c>
      <c r="N61">
        <v>2028</v>
      </c>
      <c r="O61">
        <v>2029</v>
      </c>
      <c r="P61">
        <v>2030</v>
      </c>
      <c r="Q61">
        <v>2031</v>
      </c>
      <c r="R61">
        <v>2032</v>
      </c>
      <c r="S61">
        <v>2033</v>
      </c>
      <c r="T61">
        <v>2034</v>
      </c>
      <c r="U61">
        <v>2035</v>
      </c>
      <c r="V61">
        <v>2036</v>
      </c>
      <c r="W61">
        <v>2037</v>
      </c>
      <c r="X61">
        <v>2038</v>
      </c>
      <c r="Y61">
        <v>2039</v>
      </c>
      <c r="Z61">
        <v>2040</v>
      </c>
      <c r="AA61">
        <v>2041</v>
      </c>
      <c r="AB61">
        <v>2042</v>
      </c>
      <c r="AC61">
        <v>2043</v>
      </c>
      <c r="AD61">
        <v>2044</v>
      </c>
      <c r="AE61">
        <v>2045</v>
      </c>
      <c r="AF61">
        <v>2046</v>
      </c>
      <c r="AG61">
        <v>2047</v>
      </c>
      <c r="AH61">
        <v>2048</v>
      </c>
      <c r="AI61">
        <v>2049</v>
      </c>
      <c r="AJ61">
        <v>2050</v>
      </c>
    </row>
    <row r="62" spans="1:36" x14ac:dyDescent="0.25">
      <c r="A62" t="s">
        <v>57</v>
      </c>
      <c r="B62" s="3">
        <f>B45*B$58*365*24</f>
        <v>36959.228199951722</v>
      </c>
      <c r="C62" s="3">
        <f>C45*C$58*365*24</f>
        <v>45957.033939275301</v>
      </c>
      <c r="D62" s="3">
        <f>D45*D$58*365*24</f>
        <v>64684.283250547785</v>
      </c>
      <c r="E62" s="3">
        <f>E45*E$58*365*24</f>
        <v>83520.577028468266</v>
      </c>
      <c r="F62" s="3">
        <f>F45*F$58*365*24</f>
        <v>102465.9152730475</v>
      </c>
      <c r="G62" s="3">
        <f>G45*G$58*365*24</f>
        <v>121520.29798427457</v>
      </c>
      <c r="H62" s="3">
        <f>H45*H$58*365*24</f>
        <v>140683.72516216032</v>
      </c>
      <c r="I62" s="3">
        <f>I45*I$58*365*24</f>
        <v>172724.34204339655</v>
      </c>
      <c r="J62" s="3">
        <f>J45*J$58*365*24</f>
        <v>204947.80769901263</v>
      </c>
      <c r="K62" s="3">
        <f>K45*K$58*365*24</f>
        <v>237354.12212899781</v>
      </c>
      <c r="L62" s="3">
        <f>L45*L$58*365*24</f>
        <v>269943.28533337399</v>
      </c>
      <c r="M62" s="3">
        <f>M45*M$58*365*24</f>
        <v>302715.29731212975</v>
      </c>
      <c r="N62" s="3">
        <f>N45*N$58*365*24</f>
        <v>338603.25305640767</v>
      </c>
      <c r="O62" s="3">
        <f>O45*O$58*365*24</f>
        <v>374690.77036704845</v>
      </c>
      <c r="P62" s="3">
        <f>P45*P$58*365*24</f>
        <v>410977.84924403101</v>
      </c>
      <c r="Q62" s="3">
        <f>Q45*Q$58*365*24</f>
        <v>447464.48968737642</v>
      </c>
      <c r="R62" s="3">
        <f>R45*R$58*365*24</f>
        <v>484150.69169706304</v>
      </c>
      <c r="S62" s="3">
        <f>S45*S$58*365*24</f>
        <v>544628.33159278508</v>
      </c>
      <c r="T62" s="3">
        <f>T45*T$58*365*24</f>
        <v>605438.0716858916</v>
      </c>
      <c r="U62" s="3">
        <f>U45*U$58*365*24</f>
        <v>666579.91197633708</v>
      </c>
      <c r="V62" s="3">
        <f>V45*V$58*365*24</f>
        <v>728053.85246416659</v>
      </c>
      <c r="W62" s="3">
        <f>W45*W$58*365*24</f>
        <v>789859.8931493354</v>
      </c>
      <c r="X62" s="3">
        <f>X45*X$58*365*24</f>
        <v>869525.13112064602</v>
      </c>
      <c r="Y62" s="3">
        <f>Y45*Y$58*365*24</f>
        <v>950022.16055550915</v>
      </c>
      <c r="Z62" s="3">
        <f>Z45*Z$58*365*24</f>
        <v>1031350.9814539498</v>
      </c>
      <c r="AA62" s="3">
        <f>AA45*AA$58*365*24</f>
        <v>1113511.5938159681</v>
      </c>
      <c r="AB62" s="3">
        <f>AB45*AB$58*365*24</f>
        <v>1196503.9976415902</v>
      </c>
      <c r="AC62" s="3">
        <f>AC45*AC$58*365*24</f>
        <v>1294442.7215583827</v>
      </c>
      <c r="AD62" s="3">
        <f>AD45*AD$58*365*24</f>
        <v>1393365.0060638073</v>
      </c>
      <c r="AE62" s="3">
        <f>AE45*AE$58*365*24</f>
        <v>1493270.851157838</v>
      </c>
      <c r="AF62" s="3">
        <f>AF45*AF$58*365*24</f>
        <v>1594160.2568404786</v>
      </c>
      <c r="AG62" s="3">
        <f>AG45*AG$58*365*24</f>
        <v>1696033.2231117217</v>
      </c>
      <c r="AH62" s="3">
        <f>AH45*AH$58*365*24</f>
        <v>1798889.7499715704</v>
      </c>
      <c r="AI62" s="3">
        <f>AI45*AI$58*365*24</f>
        <v>1902729.8374200263</v>
      </c>
      <c r="AJ62" s="3">
        <f>AJ45*AJ$58*365*24</f>
        <v>2007553.4854570879</v>
      </c>
    </row>
    <row r="63" spans="1:36" x14ac:dyDescent="0.25">
      <c r="A63" t="s">
        <v>58</v>
      </c>
      <c r="B63" s="3">
        <f>B46*B$58*365*24</f>
        <v>75228.171750979091</v>
      </c>
      <c r="C63" s="3">
        <f>C46*C$58*365*24</f>
        <v>93306.705270648745</v>
      </c>
      <c r="D63" s="3">
        <f>D46*D$58*365*24</f>
        <v>124305.83723049978</v>
      </c>
      <c r="E63" s="3">
        <f>E46*E$58*365*24</f>
        <v>155485.17271218041</v>
      </c>
      <c r="F63" s="3">
        <f>F46*F$58*365*24</f>
        <v>186844.7117157121</v>
      </c>
      <c r="G63" s="3">
        <f>G46*G$58*365*24</f>
        <v>218384.45424107311</v>
      </c>
      <c r="H63" s="3">
        <f>H46*H$58*365*24</f>
        <v>250104.40028828499</v>
      </c>
      <c r="I63" s="3">
        <f>I46*I$58*365*24</f>
        <v>294276.79209791048</v>
      </c>
      <c r="J63" s="3">
        <f>J46*J$58*365*24</f>
        <v>338700.32524578494</v>
      </c>
      <c r="K63" s="3">
        <f>K46*K$58*365*24</f>
        <v>383374.99973191897</v>
      </c>
      <c r="L63" s="3">
        <f>L46*L$58*365*24</f>
        <v>428300.81555631314</v>
      </c>
      <c r="M63" s="3">
        <f>M46*M$58*365*24</f>
        <v>473477.77271896665</v>
      </c>
      <c r="N63" s="3">
        <f>N46*N$58*365*24</f>
        <v>512075.58362171601</v>
      </c>
      <c r="O63" s="3">
        <f>O46*O$58*365*24</f>
        <v>550885.61684508226</v>
      </c>
      <c r="P63" s="3">
        <f>P46*P$58*365*24</f>
        <v>589907.87238904461</v>
      </c>
      <c r="Q63" s="3">
        <f>Q46*Q$58*365*24</f>
        <v>629142.35025362368</v>
      </c>
      <c r="R63" s="3">
        <f>R46*R$58*365*24</f>
        <v>668589.05043879803</v>
      </c>
      <c r="S63" s="3">
        <f>S46*S$58*365*24</f>
        <v>727309.48419593077</v>
      </c>
      <c r="T63" s="3">
        <f>T46*T$58*365*24</f>
        <v>786349.22741555434</v>
      </c>
      <c r="U63" s="3">
        <f>U46*U$58*365*24</f>
        <v>845708.28009762266</v>
      </c>
      <c r="V63" s="3">
        <f>V46*V$58*365*24</f>
        <v>905386.64224218111</v>
      </c>
      <c r="W63" s="3">
        <f>W46*W$58*365*24</f>
        <v>965384.31384918513</v>
      </c>
      <c r="X63" s="3">
        <f>X46*X$58*365*24</f>
        <v>1030235.3368992114</v>
      </c>
      <c r="Y63" s="3">
        <f>Y46*Y$58*365*24</f>
        <v>1095743.6834504711</v>
      </c>
      <c r="Z63" s="3">
        <f>Z46*Z$58*365*24</f>
        <v>1161909.3535029681</v>
      </c>
      <c r="AA63" s="3">
        <f>AA46*AA$58*365*24</f>
        <v>1228732.3470567251</v>
      </c>
      <c r="AB63" s="3">
        <f>AB46*AB$58*365*24</f>
        <v>1296212.6641116997</v>
      </c>
      <c r="AC63" s="3">
        <f>AC46*AC$58*365*24</f>
        <v>1361618.6527539548</v>
      </c>
      <c r="AD63" s="3">
        <f>AD46*AD$58*365*24</f>
        <v>1427652.5922962022</v>
      </c>
      <c r="AE63" s="3">
        <f>AE46*AE$58*365*24</f>
        <v>1494314.4827384606</v>
      </c>
      <c r="AF63" s="3">
        <f>AF46*AF$58*365*24</f>
        <v>1561604.3240807347</v>
      </c>
      <c r="AG63" s="3">
        <f>AG46*AG$58*365*24</f>
        <v>1629522.1163230403</v>
      </c>
      <c r="AH63" s="3">
        <f>AH46*AH$58*365*24</f>
        <v>1698067.8594653346</v>
      </c>
      <c r="AI63" s="3">
        <f>AI46*AI$58*365*24</f>
        <v>1767241.55350764</v>
      </c>
      <c r="AJ63" s="3">
        <f>AJ46*AJ$58*365*24</f>
        <v>1837043.1984499814</v>
      </c>
    </row>
    <row r="64" spans="1:36" x14ac:dyDescent="0.25">
      <c r="A64" t="s">
        <v>59</v>
      </c>
      <c r="B64" s="3">
        <f>B47*B$58*365*24</f>
        <v>336562.19985279243</v>
      </c>
      <c r="C64" s="3">
        <f>C47*C$58*365*24</f>
        <v>417791.21762986213</v>
      </c>
      <c r="D64" s="3">
        <f>D47*D$58*365*24</f>
        <v>566970.36144320644</v>
      </c>
      <c r="E64" s="3">
        <f>E47*E$58*365*24</f>
        <v>717017.24922203121</v>
      </c>
      <c r="F64" s="3">
        <f>F47*F$58*365*24</f>
        <v>867931.88096633751</v>
      </c>
      <c r="G64" s="3">
        <f>G47*G$58*365*24</f>
        <v>1019714.2566761234</v>
      </c>
      <c r="H64" s="3">
        <f>H47*H$58*365*24</f>
        <v>1172364.3763513896</v>
      </c>
      <c r="I64" s="3">
        <f>I47*I$58*365*24</f>
        <v>1401003.402423932</v>
      </c>
      <c r="J64" s="3">
        <f>J47*J$58*365*24</f>
        <v>1630944.3988343491</v>
      </c>
      <c r="K64" s="3">
        <f>K47*K$58*365*24</f>
        <v>1862187.3655827718</v>
      </c>
      <c r="L64" s="3">
        <f>L47*L$58*365*24</f>
        <v>2094732.3026690292</v>
      </c>
      <c r="M64" s="3">
        <f>M47*M$58*365*24</f>
        <v>2328579.2100932891</v>
      </c>
      <c r="N64" s="3">
        <f>N47*N$58*365*24</f>
        <v>2552036.5100343488</v>
      </c>
      <c r="O64" s="3">
        <f>O47*O$58*365*24</f>
        <v>2776729.1616363702</v>
      </c>
      <c r="P64" s="3">
        <f>P47*P$58*365*24</f>
        <v>3002657.164899271</v>
      </c>
      <c r="Q64" s="3">
        <f>Q47*Q$58*365*24</f>
        <v>3229820.5198229561</v>
      </c>
      <c r="R64" s="3">
        <f>R47*R$58*365*24</f>
        <v>3458219.2264076052</v>
      </c>
      <c r="S64" s="3">
        <f>S47*S$58*365*24</f>
        <v>3815813.4473662134</v>
      </c>
      <c r="T64" s="3">
        <f>T47*T$58*365*24</f>
        <v>4175361.8973043161</v>
      </c>
      <c r="U64" s="3">
        <f>U47*U$58*365*24</f>
        <v>4536864.5762219019</v>
      </c>
      <c r="V64" s="3">
        <f>V47*V$58*365*24</f>
        <v>4900321.4841189766</v>
      </c>
      <c r="W64" s="3">
        <f>W47*W$58*365*24</f>
        <v>5265732.6209955392</v>
      </c>
      <c r="X64" s="3">
        <f>X47*X$58*365*24</f>
        <v>5699281.4040594604</v>
      </c>
      <c r="Y64" s="3">
        <f>Y47*Y$58*365*24</f>
        <v>6137297.532017896</v>
      </c>
      <c r="Z64" s="3">
        <f>Z47*Z$58*365*24</f>
        <v>6579781.0048707761</v>
      </c>
      <c r="AA64" s="3">
        <f>AA47*AA$58*365*24</f>
        <v>7026731.8226179201</v>
      </c>
      <c r="AB64" s="3">
        <f>AB47*AB$58*365*24</f>
        <v>7478149.9852597089</v>
      </c>
      <c r="AC64" s="3">
        <f>AC47*AC$58*365*24</f>
        <v>7968184.1229371298</v>
      </c>
      <c r="AD64" s="3">
        <f>AD47*AD$58*365*24</f>
        <v>8463052.7950802371</v>
      </c>
      <c r="AE64" s="3">
        <f>AE47*AE$58*365*24</f>
        <v>8962756.0016890131</v>
      </c>
      <c r="AF64" s="3">
        <f>AF47*AF$58*365*24</f>
        <v>9467293.7427638508</v>
      </c>
      <c r="AG64" s="3">
        <f>AG47*AG$58*365*24</f>
        <v>9976666.018304335</v>
      </c>
      <c r="AH64" s="3">
        <f>AH47*AH$58*365*24</f>
        <v>10490872.828310858</v>
      </c>
      <c r="AI64" s="3">
        <f>AI47*AI$58*365*24</f>
        <v>11009914.172783237</v>
      </c>
      <c r="AJ64" s="3">
        <f>AJ47*AJ$58*365*24</f>
        <v>11533790.051721279</v>
      </c>
    </row>
  </sheetData>
  <pageMargins left="0.7" right="0.7" top="0.75" bottom="0.75" header="0.3" footer="0.3"/>
  <pageSetup orientation="portrait" r:id="rId1"/>
  <ignoredErrors>
    <ignoredError sqref="B39:I4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>
        <v>0.85899999999999999</v>
      </c>
      <c r="B3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140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3">
        <f>'India Dist Solar PV Data'!B62</f>
        <v>36959.228199951722</v>
      </c>
      <c r="C7" s="3">
        <f>'India Dist Solar PV Data'!C62</f>
        <v>45957.033939275301</v>
      </c>
      <c r="D7" s="3">
        <f>'India Dist Solar PV Data'!D62</f>
        <v>64684.283250547785</v>
      </c>
      <c r="E7" s="3">
        <f>'India Dist Solar PV Data'!E62</f>
        <v>83520.577028468266</v>
      </c>
      <c r="F7" s="3">
        <f>'India Dist Solar PV Data'!F62</f>
        <v>102465.9152730475</v>
      </c>
      <c r="G7" s="3">
        <f>'India Dist Solar PV Data'!G62</f>
        <v>121520.29798427457</v>
      </c>
      <c r="H7" s="3">
        <f>'India Dist Solar PV Data'!H62</f>
        <v>140683.72516216032</v>
      </c>
      <c r="I7" s="3">
        <f>'India Dist Solar PV Data'!I62</f>
        <v>172724.34204339655</v>
      </c>
      <c r="J7" s="3">
        <f>'India Dist Solar PV Data'!J62</f>
        <v>204947.80769901263</v>
      </c>
      <c r="K7" s="3">
        <f>'India Dist Solar PV Data'!K62</f>
        <v>237354.12212899781</v>
      </c>
      <c r="L7" s="3">
        <f>'India Dist Solar PV Data'!L62</f>
        <v>269943.28533337399</v>
      </c>
      <c r="M7" s="3">
        <f>'India Dist Solar PV Data'!M62</f>
        <v>302715.29731212975</v>
      </c>
      <c r="N7" s="3">
        <f>'India Dist Solar PV Data'!N62</f>
        <v>338603.25305640767</v>
      </c>
      <c r="O7" s="3">
        <f>'India Dist Solar PV Data'!O62</f>
        <v>374690.77036704845</v>
      </c>
      <c r="P7" s="3">
        <f>'India Dist Solar PV Data'!P62</f>
        <v>410977.84924403101</v>
      </c>
      <c r="Q7" s="3">
        <f>'India Dist Solar PV Data'!Q62</f>
        <v>447464.48968737642</v>
      </c>
      <c r="R7" s="3">
        <f>'India Dist Solar PV Data'!R62</f>
        <v>484150.69169706304</v>
      </c>
      <c r="S7" s="3">
        <f>'India Dist Solar PV Data'!S62</f>
        <v>544628.33159278508</v>
      </c>
      <c r="T7" s="3">
        <f>'India Dist Solar PV Data'!T62</f>
        <v>605438.0716858916</v>
      </c>
      <c r="U7" s="3">
        <f>'India Dist Solar PV Data'!U62</f>
        <v>666579.91197633708</v>
      </c>
      <c r="V7" s="3">
        <f>'India Dist Solar PV Data'!V62</f>
        <v>728053.85246416659</v>
      </c>
      <c r="W7" s="3">
        <f>'India Dist Solar PV Data'!W62</f>
        <v>789859.8931493354</v>
      </c>
      <c r="X7" s="3">
        <f>'India Dist Solar PV Data'!X62</f>
        <v>869525.13112064602</v>
      </c>
      <c r="Y7" s="3">
        <f>'India Dist Solar PV Data'!Y62</f>
        <v>950022.16055550915</v>
      </c>
      <c r="Z7" s="3">
        <f>'India Dist Solar PV Data'!Z62</f>
        <v>1031350.9814539498</v>
      </c>
      <c r="AA7" s="3">
        <f>'India Dist Solar PV Data'!AA62</f>
        <v>1113511.5938159681</v>
      </c>
      <c r="AB7" s="3">
        <f>'India Dist Solar PV Data'!AB62</f>
        <v>1196503.9976415902</v>
      </c>
      <c r="AC7" s="3">
        <f>'India Dist Solar PV Data'!AC62</f>
        <v>1294442.7215583827</v>
      </c>
      <c r="AD7" s="3">
        <f>'India Dist Solar PV Data'!AD62</f>
        <v>1393365.0060638073</v>
      </c>
      <c r="AE7" s="3">
        <f>'India Dist Solar PV Data'!AE62</f>
        <v>1493270.851157838</v>
      </c>
      <c r="AF7" s="3">
        <f>'India Dist Solar PV Data'!AF62</f>
        <v>1594160.2568404786</v>
      </c>
      <c r="AG7" s="3">
        <f>'India Dist Solar PV Data'!AG62</f>
        <v>1696033.2231117217</v>
      </c>
      <c r="AH7" s="3">
        <f>'India Dist Solar PV Data'!AH62</f>
        <v>1798889.7499715704</v>
      </c>
      <c r="AI7" s="3">
        <f>'India Dist Solar PV Data'!AI62</f>
        <v>1902729.8374200263</v>
      </c>
      <c r="AJ7" s="3">
        <f>'India Dist Solar PV Data'!AJ62</f>
        <v>2007553.4854570879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140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3">
        <f>'India Dist Solar PV Data'!B63</f>
        <v>75228.171750979091</v>
      </c>
      <c r="C7" s="3">
        <f>'India Dist Solar PV Data'!C63</f>
        <v>93306.705270648745</v>
      </c>
      <c r="D7" s="3">
        <f>'India Dist Solar PV Data'!D63</f>
        <v>124305.83723049978</v>
      </c>
      <c r="E7" s="3">
        <f>'India Dist Solar PV Data'!E63</f>
        <v>155485.17271218041</v>
      </c>
      <c r="F7" s="3">
        <f>'India Dist Solar PV Data'!F63</f>
        <v>186844.7117157121</v>
      </c>
      <c r="G7" s="3">
        <f>'India Dist Solar PV Data'!G63</f>
        <v>218384.45424107311</v>
      </c>
      <c r="H7" s="3">
        <f>'India Dist Solar PV Data'!H63</f>
        <v>250104.40028828499</v>
      </c>
      <c r="I7" s="3">
        <f>'India Dist Solar PV Data'!I63</f>
        <v>294276.79209791048</v>
      </c>
      <c r="J7" s="3">
        <f>'India Dist Solar PV Data'!J63</f>
        <v>338700.32524578494</v>
      </c>
      <c r="K7" s="3">
        <f>'India Dist Solar PV Data'!K63</f>
        <v>383374.99973191897</v>
      </c>
      <c r="L7" s="3">
        <f>'India Dist Solar PV Data'!L63</f>
        <v>428300.81555631314</v>
      </c>
      <c r="M7" s="3">
        <f>'India Dist Solar PV Data'!M63</f>
        <v>473477.77271896665</v>
      </c>
      <c r="N7" s="3">
        <f>'India Dist Solar PV Data'!N63</f>
        <v>512075.58362171601</v>
      </c>
      <c r="O7" s="3">
        <f>'India Dist Solar PV Data'!O63</f>
        <v>550885.61684508226</v>
      </c>
      <c r="P7" s="3">
        <f>'India Dist Solar PV Data'!P63</f>
        <v>589907.87238904461</v>
      </c>
      <c r="Q7" s="3">
        <f>'India Dist Solar PV Data'!Q63</f>
        <v>629142.35025362368</v>
      </c>
      <c r="R7" s="3">
        <f>'India Dist Solar PV Data'!R63</f>
        <v>668589.05043879803</v>
      </c>
      <c r="S7" s="3">
        <f>'India Dist Solar PV Data'!S63</f>
        <v>727309.48419593077</v>
      </c>
      <c r="T7" s="3">
        <f>'India Dist Solar PV Data'!T63</f>
        <v>786349.22741555434</v>
      </c>
      <c r="U7" s="3">
        <f>'India Dist Solar PV Data'!U63</f>
        <v>845708.28009762266</v>
      </c>
      <c r="V7" s="3">
        <f>'India Dist Solar PV Data'!V63</f>
        <v>905386.64224218111</v>
      </c>
      <c r="W7" s="3">
        <f>'India Dist Solar PV Data'!W63</f>
        <v>965384.31384918513</v>
      </c>
      <c r="X7" s="3">
        <f>'India Dist Solar PV Data'!X63</f>
        <v>1030235.3368992114</v>
      </c>
      <c r="Y7" s="3">
        <f>'India Dist Solar PV Data'!Y63</f>
        <v>1095743.6834504711</v>
      </c>
      <c r="Z7" s="3">
        <f>'India Dist Solar PV Data'!Z63</f>
        <v>1161909.3535029681</v>
      </c>
      <c r="AA7" s="3">
        <f>'India Dist Solar PV Data'!AA63</f>
        <v>1228732.3470567251</v>
      </c>
      <c r="AB7" s="3">
        <f>'India Dist Solar PV Data'!AB63</f>
        <v>1296212.6641116997</v>
      </c>
      <c r="AC7" s="3">
        <f>'India Dist Solar PV Data'!AC63</f>
        <v>1361618.6527539548</v>
      </c>
      <c r="AD7" s="3">
        <f>'India Dist Solar PV Data'!AD63</f>
        <v>1427652.5922962022</v>
      </c>
      <c r="AE7" s="3">
        <f>'India Dist Solar PV Data'!AE63</f>
        <v>1494314.4827384606</v>
      </c>
      <c r="AF7" s="3">
        <f>'India Dist Solar PV Data'!AF63</f>
        <v>1561604.3240807347</v>
      </c>
      <c r="AG7" s="3">
        <f>'India Dist Solar PV Data'!AG63</f>
        <v>1629522.1163230403</v>
      </c>
      <c r="AH7" s="3">
        <f>'India Dist Solar PV Data'!AH63</f>
        <v>1698067.8594653346</v>
      </c>
      <c r="AI7" s="3">
        <f>'India Dist Solar PV Data'!AI63</f>
        <v>1767241.55350764</v>
      </c>
      <c r="AJ7" s="3">
        <f>'India Dist Solar PV Data'!AJ63</f>
        <v>1837043.1984499814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3">
        <f>'India Dist Solar PV Data'!B64</f>
        <v>336562.19985279243</v>
      </c>
      <c r="C7" s="3">
        <f>'India Dist Solar PV Data'!C64</f>
        <v>417791.21762986213</v>
      </c>
      <c r="D7" s="3">
        <f>'India Dist Solar PV Data'!D64</f>
        <v>566970.36144320644</v>
      </c>
      <c r="E7" s="3">
        <f>'India Dist Solar PV Data'!E64</f>
        <v>717017.24922203121</v>
      </c>
      <c r="F7" s="3">
        <f>'India Dist Solar PV Data'!F64</f>
        <v>867931.88096633751</v>
      </c>
      <c r="G7" s="3">
        <f>'India Dist Solar PV Data'!G64</f>
        <v>1019714.2566761234</v>
      </c>
      <c r="H7" s="3">
        <f>'India Dist Solar PV Data'!H64</f>
        <v>1172364.3763513896</v>
      </c>
      <c r="I7" s="3">
        <f>'India Dist Solar PV Data'!I64</f>
        <v>1401003.402423932</v>
      </c>
      <c r="J7" s="3">
        <f>'India Dist Solar PV Data'!J64</f>
        <v>1630944.3988343491</v>
      </c>
      <c r="K7" s="3">
        <f>'India Dist Solar PV Data'!K64</f>
        <v>1862187.3655827718</v>
      </c>
      <c r="L7" s="3">
        <f>'India Dist Solar PV Data'!L64</f>
        <v>2094732.3026690292</v>
      </c>
      <c r="M7" s="3">
        <f>'India Dist Solar PV Data'!M64</f>
        <v>2328579.2100932891</v>
      </c>
      <c r="N7" s="3">
        <f>'India Dist Solar PV Data'!N64</f>
        <v>2552036.5100343488</v>
      </c>
      <c r="O7" s="3">
        <f>'India Dist Solar PV Data'!O64</f>
        <v>2776729.1616363702</v>
      </c>
      <c r="P7" s="3">
        <f>'India Dist Solar PV Data'!P64</f>
        <v>3002657.164899271</v>
      </c>
      <c r="Q7" s="3">
        <f>'India Dist Solar PV Data'!Q64</f>
        <v>3229820.5198229561</v>
      </c>
      <c r="R7" s="3">
        <f>'India Dist Solar PV Data'!R64</f>
        <v>3458219.2264076052</v>
      </c>
      <c r="S7" s="3">
        <f>'India Dist Solar PV Data'!S64</f>
        <v>3815813.4473662134</v>
      </c>
      <c r="T7" s="3">
        <f>'India Dist Solar PV Data'!T64</f>
        <v>4175361.8973043161</v>
      </c>
      <c r="U7" s="3">
        <f>'India Dist Solar PV Data'!U64</f>
        <v>4536864.5762219019</v>
      </c>
      <c r="V7" s="3">
        <f>'India Dist Solar PV Data'!V64</f>
        <v>4900321.4841189766</v>
      </c>
      <c r="W7" s="3">
        <f>'India Dist Solar PV Data'!W64</f>
        <v>5265732.6209955392</v>
      </c>
      <c r="X7" s="3">
        <f>'India Dist Solar PV Data'!X64</f>
        <v>5699281.4040594604</v>
      </c>
      <c r="Y7" s="3">
        <f>'India Dist Solar PV Data'!Y64</f>
        <v>6137297.532017896</v>
      </c>
      <c r="Z7" s="3">
        <f>'India Dist Solar PV Data'!Z64</f>
        <v>6579781.0048707761</v>
      </c>
      <c r="AA7" s="3">
        <f>'India Dist Solar PV Data'!AA64</f>
        <v>7026731.8226179201</v>
      </c>
      <c r="AB7" s="3">
        <f>'India Dist Solar PV Data'!AB64</f>
        <v>7478149.9852597089</v>
      </c>
      <c r="AC7" s="3">
        <f>'India Dist Solar PV Data'!AC64</f>
        <v>7968184.1229371298</v>
      </c>
      <c r="AD7" s="3">
        <f>'India Dist Solar PV Data'!AD64</f>
        <v>8463052.7950802371</v>
      </c>
      <c r="AE7" s="3">
        <f>'India Dist Solar PV Data'!AE64</f>
        <v>8962756.0016890131</v>
      </c>
      <c r="AF7" s="3">
        <f>'India Dist Solar PV Data'!AF64</f>
        <v>9467293.7427638508</v>
      </c>
      <c r="AG7" s="3">
        <f>'India Dist Solar PV Data'!AG64</f>
        <v>9976666.018304335</v>
      </c>
      <c r="AH7" s="3">
        <f>'India Dist Solar PV Data'!AH64</f>
        <v>10490872.828310858</v>
      </c>
      <c r="AI7" s="3">
        <f>'India Dist Solar PV Data'!AI64</f>
        <v>11009914.172783237</v>
      </c>
      <c r="AJ7" s="3">
        <f>'India Dist Solar PV Data'!AJ64</f>
        <v>11533790.051721279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42578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40">
        <f>'India Dist Solar PV Data'!B45</f>
        <v>25.113630816449017</v>
      </c>
      <c r="C7" s="40">
        <f>'India Dist Solar PV Data'!C45</f>
        <v>30.860216182698963</v>
      </c>
      <c r="D7" s="40">
        <f>'India Dist Solar PV Data'!D45</f>
        <v>43.30821465910617</v>
      </c>
      <c r="E7" s="40">
        <f>'India Dist Solar PV Data'!E45</f>
        <v>55.756213135509824</v>
      </c>
      <c r="F7" s="40">
        <f>'India Dist Solar PV Data'!F45</f>
        <v>68.204211611917032</v>
      </c>
      <c r="G7" s="40">
        <f>'India Dist Solar PV Data'!G45</f>
        <v>80.652210088320686</v>
      </c>
      <c r="H7" s="40">
        <f>'India Dist Solar PV Data'!H45</f>
        <v>93.100208564727893</v>
      </c>
      <c r="I7" s="40">
        <f>'India Dist Solar PV Data'!I45</f>
        <v>113.9733563249905</v>
      </c>
      <c r="J7" s="40">
        <f>'India Dist Solar PV Data'!J45</f>
        <v>134.84650408525312</v>
      </c>
      <c r="K7" s="40">
        <f>'India Dist Solar PV Data'!K45</f>
        <v>155.71965184550862</v>
      </c>
      <c r="L7" s="40">
        <f>'India Dist Solar PV Data'!L45</f>
        <v>176.59279960577123</v>
      </c>
      <c r="M7" s="40">
        <f>'India Dist Solar PV Data'!M45</f>
        <v>197.46594736603384</v>
      </c>
      <c r="N7" s="40">
        <f>'India Dist Solar PV Data'!N45</f>
        <v>220.24694809117307</v>
      </c>
      <c r="O7" s="40">
        <f>'India Dist Solar PV Data'!O45</f>
        <v>243.02794881631939</v>
      </c>
      <c r="P7" s="40">
        <f>'India Dist Solar PV Data'!P45</f>
        <v>265.80894954145862</v>
      </c>
      <c r="Q7" s="40">
        <f>'India Dist Solar PV Data'!Q45</f>
        <v>288.58995026660494</v>
      </c>
      <c r="R7" s="40">
        <f>'India Dist Solar PV Data'!R45</f>
        <v>311.37095099174417</v>
      </c>
      <c r="S7" s="40">
        <f>'India Dist Solar PV Data'!S45</f>
        <v>349.28193242572547</v>
      </c>
      <c r="T7" s="40">
        <f>'India Dist Solar PV Data'!T45</f>
        <v>387.19291385972099</v>
      </c>
      <c r="U7" s="40">
        <f>'India Dist Solar PV Data'!U45</f>
        <v>425.10389529370229</v>
      </c>
      <c r="V7" s="40">
        <f>'India Dist Solar PV Data'!V45</f>
        <v>463.01487672769781</v>
      </c>
      <c r="W7" s="40">
        <f>'India Dist Solar PV Data'!W45</f>
        <v>500.92585816167912</v>
      </c>
      <c r="X7" s="40">
        <f>'India Dist Solar PV Data'!X45</f>
        <v>548.40253987275389</v>
      </c>
      <c r="Y7" s="40">
        <f>'India Dist Solar PV Data'!Y45</f>
        <v>595.87922158381446</v>
      </c>
      <c r="Z7" s="40">
        <f>'India Dist Solar PV Data'!Z45</f>
        <v>643.35590329487502</v>
      </c>
      <c r="AA7" s="40">
        <f>'India Dist Solar PV Data'!AA45</f>
        <v>690.83258500593558</v>
      </c>
      <c r="AB7" s="40">
        <f>'India Dist Solar PV Data'!AB45</f>
        <v>738.30926671701036</v>
      </c>
      <c r="AC7" s="40">
        <f>'India Dist Solar PV Data'!AC45</f>
        <v>794.44856971963418</v>
      </c>
      <c r="AD7" s="40">
        <f>'India Dist Solar PV Data'!AD45</f>
        <v>850.58787272227221</v>
      </c>
      <c r="AE7" s="40">
        <f>'India Dist Solar PV Data'!AE45</f>
        <v>906.72717572491024</v>
      </c>
      <c r="AF7" s="40">
        <f>'India Dist Solar PV Data'!AF45</f>
        <v>962.86647872754827</v>
      </c>
      <c r="AG7" s="40">
        <f>'India Dist Solar PV Data'!AG45</f>
        <v>1019.0057817301863</v>
      </c>
      <c r="AH7" s="40">
        <f>'India Dist Solar PV Data'!AH45</f>
        <v>1075.1450847328242</v>
      </c>
      <c r="AI7" s="40">
        <f>'India Dist Solar PV Data'!AI45</f>
        <v>1131.2843877354624</v>
      </c>
      <c r="AJ7" s="40">
        <f>'India Dist Solar PV Data'!AJ45</f>
        <v>1187.4236907381005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40">
        <f>'India Dist Solar PV Data'!B46</f>
        <v>51.117207375909857</v>
      </c>
      <c r="C7" s="40">
        <f>'India Dist Solar PV Data'!C46</f>
        <v>62.655590431539565</v>
      </c>
      <c r="D7" s="40">
        <f>'India Dist Solar PV Data'!D46</f>
        <v>83.226768723804412</v>
      </c>
      <c r="E7" s="40">
        <f>'India Dist Solar PV Data'!E46</f>
        <v>103.79794701606215</v>
      </c>
      <c r="F7" s="40">
        <f>'India Dist Solar PV Data'!F46</f>
        <v>124.369125308327</v>
      </c>
      <c r="G7" s="40">
        <f>'India Dist Solar PV Data'!G46</f>
        <v>144.94030360058474</v>
      </c>
      <c r="H7" s="40">
        <f>'India Dist Solar PV Data'!H46</f>
        <v>165.51148189284959</v>
      </c>
      <c r="I7" s="40">
        <f>'India Dist Solar PV Data'!I46</f>
        <v>194.18058443391573</v>
      </c>
      <c r="J7" s="40">
        <f>'India Dist Solar PV Data'!J46</f>
        <v>222.84968697497476</v>
      </c>
      <c r="K7" s="40">
        <f>'India Dist Solar PV Data'!K46</f>
        <v>251.51878951603379</v>
      </c>
      <c r="L7" s="40">
        <f>'India Dist Solar PV Data'!L46</f>
        <v>280.18789205709282</v>
      </c>
      <c r="M7" s="40">
        <f>'India Dist Solar PV Data'!M46</f>
        <v>308.85699459815186</v>
      </c>
      <c r="N7" s="40">
        <f>'India Dist Solar PV Data'!N46</f>
        <v>333.08328690480948</v>
      </c>
      <c r="O7" s="40">
        <f>'India Dist Solar PV Data'!O46</f>
        <v>357.30957921147422</v>
      </c>
      <c r="P7" s="40">
        <f>'India Dist Solar PV Data'!P46</f>
        <v>381.53587151813184</v>
      </c>
      <c r="Q7" s="40">
        <f>'India Dist Solar PV Data'!Q46</f>
        <v>405.76216382479657</v>
      </c>
      <c r="R7" s="40">
        <f>'India Dist Solar PV Data'!R46</f>
        <v>429.9884561314542</v>
      </c>
      <c r="S7" s="40">
        <f>'India Dist Solar PV Data'!S46</f>
        <v>466.43930801134559</v>
      </c>
      <c r="T7" s="40">
        <f>'India Dist Solar PV Data'!T46</f>
        <v>502.89015989125119</v>
      </c>
      <c r="U7" s="40">
        <f>'India Dist Solar PV Data'!U46</f>
        <v>539.34101177114258</v>
      </c>
      <c r="V7" s="40">
        <f>'India Dist Solar PV Data'!V46</f>
        <v>575.79186365104817</v>
      </c>
      <c r="W7" s="40">
        <f>'India Dist Solar PV Data'!W46</f>
        <v>612.24271553093956</v>
      </c>
      <c r="X7" s="40">
        <f>'India Dist Solar PV Data'!X46</f>
        <v>649.76118021343154</v>
      </c>
      <c r="Y7" s="40">
        <f>'India Dist Solar PV Data'!Y46</f>
        <v>687.27964489592352</v>
      </c>
      <c r="Z7" s="40">
        <f>'India Dist Solar PV Data'!Z46</f>
        <v>724.79810957841551</v>
      </c>
      <c r="AA7" s="40">
        <f>'India Dist Solar PV Data'!AA46</f>
        <v>762.3165742609217</v>
      </c>
      <c r="AB7" s="40">
        <f>'India Dist Solar PV Data'!AB46</f>
        <v>799.83503894341368</v>
      </c>
      <c r="AC7" s="40">
        <f>'India Dist Solar PV Data'!AC46</f>
        <v>835.67698529112988</v>
      </c>
      <c r="AD7" s="40">
        <f>'India Dist Solar PV Data'!AD46</f>
        <v>871.51893163883187</v>
      </c>
      <c r="AE7" s="40">
        <f>'India Dist Solar PV Data'!AE46</f>
        <v>907.36087798653386</v>
      </c>
      <c r="AF7" s="40">
        <f>'India Dist Solar PV Data'!AF46</f>
        <v>943.20282433423586</v>
      </c>
      <c r="AG7" s="40">
        <f>'India Dist Solar PV Data'!AG46</f>
        <v>979.04477068195206</v>
      </c>
      <c r="AH7" s="40">
        <f>'India Dist Solar PV Data'!AH46</f>
        <v>1014.8867170296541</v>
      </c>
      <c r="AI7" s="40">
        <f>'India Dist Solar PV Data'!AI46</f>
        <v>1050.728663377356</v>
      </c>
      <c r="AJ7" s="40">
        <f>'India Dist Solar PV Data'!AJ46</f>
        <v>1086.5706097250722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workbookViewId="0"/>
  </sheetViews>
  <sheetFormatPr defaultRowHeight="15" x14ac:dyDescent="0.25"/>
  <cols>
    <col min="1" max="1" width="23.42578125" customWidth="1"/>
    <col min="2" max="2" width="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</v>
      </c>
      <c r="B7" s="40">
        <f>'India Dist Solar PV Data'!B47</f>
        <v>228.69251457707662</v>
      </c>
      <c r="C7" s="40">
        <f>'India Dist Solar PV Data'!C47</f>
        <v>280.54741984277598</v>
      </c>
      <c r="D7" s="40">
        <f>'India Dist Solar PV Data'!D47</f>
        <v>379.60495014877438</v>
      </c>
      <c r="E7" s="40">
        <f>'India Dist Solar PV Data'!E47</f>
        <v>478.66248045477278</v>
      </c>
      <c r="F7" s="40">
        <f>'India Dist Solar PV Data'!F47</f>
        <v>577.72001076077117</v>
      </c>
      <c r="G7" s="40">
        <f>'India Dist Solar PV Data'!G47</f>
        <v>676.77754106676957</v>
      </c>
      <c r="H7" s="40">
        <f>'India Dist Solar PV Data'!H47</f>
        <v>775.83507137276797</v>
      </c>
      <c r="I7" s="40">
        <f>'India Dist Solar PV Data'!I47</f>
        <v>924.4618222767258</v>
      </c>
      <c r="J7" s="40">
        <f>'India Dist Solar PV Data'!J47</f>
        <v>1073.0885731806552</v>
      </c>
      <c r="K7" s="40">
        <f>'India Dist Solar PV Data'!K47</f>
        <v>1221.7153240846415</v>
      </c>
      <c r="L7" s="40">
        <f>'India Dist Solar PV Data'!L47</f>
        <v>1370.3420749885709</v>
      </c>
      <c r="M7" s="40">
        <f>'India Dist Solar PV Data'!M47</f>
        <v>1518.9688258925571</v>
      </c>
      <c r="N7" s="40">
        <f>'India Dist Solar PV Data'!N47</f>
        <v>1659.9907049879334</v>
      </c>
      <c r="O7" s="40">
        <f>'India Dist Solar PV Data'!O47</f>
        <v>1801.0125840833666</v>
      </c>
      <c r="P7" s="40">
        <f>'India Dist Solar PV Data'!P47</f>
        <v>1942.0344631787998</v>
      </c>
      <c r="Q7" s="40">
        <f>'India Dist Solar PV Data'!Q47</f>
        <v>2083.0563422741761</v>
      </c>
      <c r="R7" s="40">
        <f>'India Dist Solar PV Data'!R47</f>
        <v>2224.0782213696093</v>
      </c>
      <c r="S7" s="40">
        <f>'India Dist Solar PV Data'!S47</f>
        <v>2447.1637213112558</v>
      </c>
      <c r="T7" s="40">
        <f>'India Dist Solar PV Data'!T47</f>
        <v>2670.2492212529023</v>
      </c>
      <c r="U7" s="40">
        <f>'India Dist Solar PV Data'!U47</f>
        <v>2893.3347211945488</v>
      </c>
      <c r="V7" s="40">
        <f>'India Dist Solar PV Data'!V47</f>
        <v>3116.4202211361953</v>
      </c>
      <c r="W7" s="40">
        <f>'India Dist Solar PV Data'!W47</f>
        <v>3339.5057210778418</v>
      </c>
      <c r="X7" s="40">
        <f>'India Dist Solar PV Data'!X47</f>
        <v>3594.4911602584853</v>
      </c>
      <c r="Y7" s="40">
        <f>'India Dist Solar PV Data'!Y47</f>
        <v>3849.4765994391855</v>
      </c>
      <c r="Z7" s="40">
        <f>'India Dist Solar PV Data'!Z47</f>
        <v>4104.4620386198858</v>
      </c>
      <c r="AA7" s="40">
        <f>'India Dist Solar PV Data'!AA47</f>
        <v>4359.4474778004724</v>
      </c>
      <c r="AB7" s="40">
        <f>'India Dist Solar PV Data'!AB47</f>
        <v>4614.4329169811726</v>
      </c>
      <c r="AC7" s="40">
        <f>'India Dist Solar PV Data'!AC47</f>
        <v>4890.3766650323632</v>
      </c>
      <c r="AD7" s="40">
        <f>'India Dist Solar PV Data'!AD47</f>
        <v>5166.3204130834401</v>
      </c>
      <c r="AE7" s="40">
        <f>'India Dist Solar PV Data'!AE47</f>
        <v>5442.2641611344034</v>
      </c>
      <c r="AF7" s="40">
        <f>'India Dist Solar PV Data'!AF47</f>
        <v>5718.2079091854803</v>
      </c>
      <c r="AG7" s="40">
        <f>'India Dist Solar PV Data'!AG47</f>
        <v>5994.1516572364435</v>
      </c>
      <c r="AH7" s="40">
        <f>'India Dist Solar PV Data'!AH47</f>
        <v>6270.0954052875204</v>
      </c>
      <c r="AI7" s="40">
        <f>'India Dist Solar PV Data'!AI47</f>
        <v>6546.0391533385973</v>
      </c>
      <c r="AJ7" s="40">
        <f>'India Dist Solar PV Data'!AJ47</f>
        <v>6821.9829013895605</v>
      </c>
    </row>
    <row r="8" spans="1:3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India Dist Solar PV Data</vt:lpstr>
      <vt:lpstr>AC DC Derate Factor</vt:lpstr>
      <vt:lpstr>BDEQ-BEOfDS-urban-residential</vt:lpstr>
      <vt:lpstr>BDEQ-BEOfDS-rural-residential</vt:lpstr>
      <vt:lpstr>BDEQ-BEOfDS-commercial</vt:lpstr>
      <vt:lpstr>BDEQ-BDESC-urban-residential</vt:lpstr>
      <vt:lpstr>BDEQ-BDESC-rural-residential</vt:lpstr>
      <vt:lpstr>BDEQ-BDESC-commercial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2016-01-26T19:10:58Z</dcterms:created>
  <dcterms:modified xsi:type="dcterms:W3CDTF">2018-04-18T00:28:26Z</dcterms:modified>
</cp:coreProperties>
</file>