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India EPS\InputData UPDATE FOR INDIA\bldgs\CpUDSC\"/>
    </mc:Choice>
  </mc:AlternateContent>
  <bookViews>
    <workbookView xWindow="120" yWindow="75" windowWidth="19425" windowHeight="11025"/>
  </bookViews>
  <sheets>
    <sheet name="About" sheetId="1" r:id="rId1"/>
    <sheet name="India Data" sheetId="6" r:id="rId2"/>
    <sheet name="AC DC Derate Factor" sheetId="5" r:id="rId3"/>
    <sheet name="CpUDSC" sheetId="2" r:id="rId4"/>
  </sheets>
  <externalReferences>
    <externalReference r:id="rId5"/>
  </externalReferences>
  <definedNames>
    <definedName name="INRLac">[1]Conversions!$E$113</definedName>
    <definedName name="plantsize.iv.a">'India Data'!$E$99</definedName>
    <definedName name="Preferences.PowerUnits">[1]Preferences!$C$5</definedName>
    <definedName name="Unit.kW">[1]Conversions!$F$57</definedName>
  </definedNames>
  <calcPr calcId="162913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2" i="2"/>
  <c r="B80" i="6"/>
  <c r="B81" i="6"/>
  <c r="B82" i="6"/>
  <c r="B83" i="6"/>
  <c r="B84" i="6"/>
  <c r="B85" i="6"/>
  <c r="B86" i="6"/>
  <c r="B79" i="6"/>
  <c r="B75" i="6"/>
  <c r="B76" i="6"/>
  <c r="B77" i="6"/>
  <c r="B78" i="6"/>
  <c r="B74" i="6"/>
  <c r="B70" i="6"/>
  <c r="B71" i="6"/>
  <c r="B72" i="6"/>
  <c r="B73" i="6"/>
  <c r="B69" i="6"/>
  <c r="B65" i="6"/>
  <c r="B66" i="6"/>
  <c r="B67" i="6"/>
  <c r="B68" i="6"/>
  <c r="B64" i="6"/>
  <c r="B60" i="6"/>
  <c r="B61" i="6"/>
  <c r="B62" i="6"/>
  <c r="B63" i="6"/>
  <c r="B59" i="6"/>
  <c r="B54" i="6"/>
  <c r="B55" i="6"/>
  <c r="B56" i="6"/>
  <c r="B57" i="6"/>
  <c r="B58" i="6"/>
  <c r="B53" i="6"/>
  <c r="B49" i="6"/>
  <c r="B48" i="6"/>
  <c r="B47" i="6"/>
  <c r="B46" i="6"/>
  <c r="B45" i="6"/>
  <c r="B44" i="6"/>
  <c r="B43" i="6"/>
  <c r="B39" i="6"/>
  <c r="C22" i="6" l="1"/>
  <c r="C23" i="6" s="1"/>
  <c r="C24" i="6" s="1"/>
  <c r="C25" i="6" s="1"/>
  <c r="C26" i="6" s="1"/>
  <c r="C20" i="6"/>
  <c r="C19" i="6" s="1"/>
  <c r="C12" i="6" l="1"/>
  <c r="C13" i="6" s="1"/>
  <c r="C39" i="6" s="1"/>
  <c r="D12" i="6"/>
  <c r="D13" i="6" s="1"/>
  <c r="D39" i="6" s="1"/>
  <c r="E12" i="6"/>
  <c r="E13" i="6" s="1"/>
  <c r="E39" i="6" s="1"/>
  <c r="F12" i="6"/>
  <c r="F13" i="6" s="1"/>
  <c r="F39" i="6" s="1"/>
  <c r="G12" i="6"/>
  <c r="G13" i="6" s="1"/>
  <c r="G39" i="6" s="1"/>
  <c r="H12" i="6"/>
  <c r="H13" i="6" s="1"/>
  <c r="H39" i="6" s="1"/>
  <c r="B12" i="6"/>
  <c r="B13" i="6" l="1"/>
</calcChain>
</file>

<file path=xl/sharedStrings.xml><?xml version="1.0" encoding="utf-8"?>
<sst xmlns="http://schemas.openxmlformats.org/spreadsheetml/2006/main" count="38" uniqueCount="38">
  <si>
    <t>CpUDSC Cost per Unit Distributed Solar Capacity</t>
  </si>
  <si>
    <t>Sources:</t>
  </si>
  <si>
    <t>Year</t>
  </si>
  <si>
    <t>Distributed Solar Cap Cost ($/MW)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</si>
  <si>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</si>
  <si>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</si>
  <si>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</si>
  <si>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</si>
  <si>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</si>
  <si>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</si>
  <si>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</si>
  <si>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</si>
  <si>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Delta</t>
  </si>
  <si>
    <t>Low estimate</t>
  </si>
  <si>
    <t>Point estimate</t>
  </si>
  <si>
    <t>High estimate</t>
  </si>
  <si>
    <t>Capital cost of a 0.0001 GW solar plant</t>
  </si>
  <si>
    <t>Trillion INR</t>
  </si>
  <si>
    <t>Taking point estimate, converting to Ruppees/MW</t>
  </si>
  <si>
    <t>India Inflation Rates</t>
  </si>
  <si>
    <t>Rate</t>
  </si>
  <si>
    <t>Value Indexed to 2012</t>
  </si>
  <si>
    <t>Ruppees per dollar</t>
  </si>
  <si>
    <t>Cap Cost (2012USD/MW)</t>
  </si>
  <si>
    <t>Currency Conversion (for data sources, see scaling-factors.xlsx)</t>
  </si>
  <si>
    <t>Cap Cost (INR/MW DC)</t>
  </si>
  <si>
    <t>Cap Cost (INR/MW AC)</t>
  </si>
  <si>
    <t>Prices (DC)</t>
  </si>
  <si>
    <t>NITI Aayog, Government of India</t>
  </si>
  <si>
    <t>India Energy Security Scenarios 2047 downloadable Excel model</t>
  </si>
  <si>
    <t>http://indiaenergy.gov.in/iess/docs/IESS_Version2.2.xlsx</t>
  </si>
  <si>
    <t>Tab IV.e</t>
  </si>
  <si>
    <t>Transposed:</t>
  </si>
  <si>
    <t>Interpolated:</t>
  </si>
  <si>
    <t>Notes</t>
  </si>
  <si>
    <t>We assume solar capacities are reported in DC, as is typical when most sources</t>
  </si>
  <si>
    <t>report distributed solar PV capacities.  Accordingly, we convert to AC using an</t>
  </si>
  <si>
    <t>appropriate derate factor.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</si>
</sst>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6" formatCode="#,##0_);\(#,##0\);&quot;-&quot;_);@"/>
    <numFmt numFmtId="167" formatCode="#,##0.000000_);\(#,##0.000000\);&quot;-&quot;_);@"/>
    <numFmt numFmtId="168" formatCode="#,##0.0000_);\(#,##0.0000\);&quot;-&quot;_)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</borders>
  <cellStyleXfs count="14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0" fillId="3" borderId="0" xfId="0" applyFont="1" applyFill="1" applyBorder="1" applyAlignment="1">
      <alignment horizontal="left"/>
    </xf>
    <xf numFmtId="0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right"/>
    </xf>
    <xf numFmtId="0" fontId="0" fillId="3" borderId="9" xfId="0" applyNumberFormat="1" applyFont="1" applyFill="1" applyBorder="1" applyAlignment="1">
      <alignment vertical="center"/>
    </xf>
    <xf numFmtId="0" fontId="0" fillId="3" borderId="9" xfId="0" applyNumberFormat="1" applyFont="1" applyFill="1" applyBorder="1" applyAlignment="1">
      <alignment horizontal="left" vertical="center"/>
    </xf>
    <xf numFmtId="0" fontId="0" fillId="3" borderId="0" xfId="0" applyNumberFormat="1" applyFont="1" applyFill="1" applyBorder="1" applyAlignment="1">
      <alignment horizontal="left" vertical="center"/>
    </xf>
    <xf numFmtId="0" fontId="0" fillId="3" borderId="8" xfId="0" applyNumberFormat="1" applyFont="1" applyFill="1" applyBorder="1" applyAlignment="1">
      <alignment horizontal="left" vertical="center"/>
    </xf>
    <xf numFmtId="0" fontId="1" fillId="3" borderId="0" xfId="0" applyFont="1" applyFill="1" applyBorder="1"/>
    <xf numFmtId="0" fontId="0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right" vertical="center"/>
    </xf>
    <xf numFmtId="166" fontId="0" fillId="3" borderId="0" xfId="13" applyNumberFormat="1" applyFont="1" applyFill="1" applyBorder="1" applyAlignment="1">
      <alignment horizontal="right" vertical="center"/>
    </xf>
    <xf numFmtId="167" fontId="0" fillId="3" borderId="0" xfId="13" applyNumberFormat="1" applyFont="1" applyFill="1" applyBorder="1" applyAlignment="1">
      <alignment horizontal="right" vertical="center"/>
    </xf>
    <xf numFmtId="166" fontId="8" fillId="3" borderId="0" xfId="13" applyNumberFormat="1" applyFont="1" applyFill="1" applyBorder="1" applyAlignment="1">
      <alignment horizontal="right" vertical="center"/>
    </xf>
    <xf numFmtId="0" fontId="0" fillId="3" borderId="9" xfId="0" applyFont="1" applyFill="1" applyBorder="1" applyAlignment="1">
      <alignment vertical="center"/>
    </xf>
    <xf numFmtId="0" fontId="0" fillId="3" borderId="9" xfId="0" applyFont="1" applyFill="1" applyBorder="1" applyAlignment="1">
      <alignment horizontal="right" vertical="center"/>
    </xf>
    <xf numFmtId="0" fontId="9" fillId="3" borderId="10" xfId="0" applyNumberFormat="1" applyFont="1" applyFill="1" applyBorder="1" applyAlignment="1">
      <alignment horizontal="right" vertical="center"/>
    </xf>
    <xf numFmtId="0" fontId="1" fillId="3" borderId="11" xfId="0" applyNumberFormat="1" applyFont="1" applyFill="1" applyBorder="1" applyAlignment="1">
      <alignment horizontal="right" vertical="center"/>
    </xf>
    <xf numFmtId="168" fontId="0" fillId="3" borderId="9" xfId="13" applyNumberFormat="1" applyFont="1" applyFill="1" applyBorder="1" applyAlignment="1">
      <alignment horizontal="right" vertical="center"/>
    </xf>
    <xf numFmtId="11" fontId="0" fillId="3" borderId="0" xfId="13" applyNumberFormat="1" applyFont="1" applyFill="1" applyBorder="1" applyAlignment="1">
      <alignment horizontal="right" vertical="center"/>
    </xf>
    <xf numFmtId="168" fontId="0" fillId="3" borderId="0" xfId="13" applyNumberFormat="1" applyFont="1" applyFill="1" applyBorder="1" applyAlignment="1">
      <alignment horizontal="right" vertical="center"/>
    </xf>
    <xf numFmtId="0" fontId="0" fillId="3" borderId="8" xfId="0" applyFont="1" applyFill="1" applyBorder="1" applyAlignment="1">
      <alignment vertical="center"/>
    </xf>
    <xf numFmtId="168" fontId="0" fillId="3" borderId="8" xfId="13" applyNumberFormat="1" applyFont="1" applyFill="1" applyBorder="1" applyAlignment="1">
      <alignment horizontal="right" vertical="center"/>
    </xf>
    <xf numFmtId="166" fontId="8" fillId="3" borderId="8" xfId="13" applyNumberFormat="1" applyFont="1" applyFill="1" applyBorder="1" applyAlignment="1">
      <alignment horizontal="right" vertical="center"/>
    </xf>
    <xf numFmtId="11" fontId="0" fillId="3" borderId="8" xfId="13" applyNumberFormat="1" applyFont="1" applyFill="1" applyBorder="1" applyAlignment="1">
      <alignment horizontal="right" vertical="center"/>
    </xf>
    <xf numFmtId="0" fontId="0" fillId="0" borderId="0" xfId="0" applyNumberFormat="1" applyFont="1" applyFill="1" applyBorder="1" applyAlignment="1">
      <alignment horizontal="left" vertical="center"/>
    </xf>
    <xf numFmtId="11" fontId="0" fillId="0" borderId="0" xfId="0" applyNumberFormat="1"/>
    <xf numFmtId="0" fontId="6" fillId="0" borderId="0" xfId="12"/>
    <xf numFmtId="0" fontId="0" fillId="0" borderId="0" xfId="0" applyAlignment="1">
      <alignment horizontal="right"/>
    </xf>
    <xf numFmtId="10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14">
    <cellStyle name="Body: normal cell" xfId="1"/>
    <cellStyle name="Comma" xfId="13" builtinId="3"/>
    <cellStyle name="Font: Calibri, 9pt regular" xfId="2"/>
    <cellStyle name="Footnotes: all except top row" xfId="3"/>
    <cellStyle name="Footnotes: top row" xfId="4"/>
    <cellStyle name="Header: bottom row" xfId="5"/>
    <cellStyle name="Header: top rows" xfId="6"/>
    <cellStyle name="Hyperlink" xfId="12" builtinId="8"/>
    <cellStyle name="Hyperlink 2" xfId="7"/>
    <cellStyle name="Normal" xfId="0" builtinId="0"/>
    <cellStyle name="Parent row" xfId="8"/>
    <cellStyle name="Section Break" xfId="9"/>
    <cellStyle name="Section Break: parent row" xfId="10"/>
    <cellStyle name="Table title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%20(Energy%20Innovation)/Desktop/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5">
          <cell r="C5" t="str">
            <v>GW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7">
          <cell r="F57">
            <v>9.9999999999999995E-7</v>
          </cell>
        </row>
        <row r="113">
          <cell r="E113">
            <v>9.9999999999999995E-8</v>
          </cell>
        </row>
      </sheetData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ndiaenergy.gov.in/iess/docs/IESS_Version2.2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/>
  </sheetViews>
  <sheetFormatPr defaultRowHeight="15" x14ac:dyDescent="0.25"/>
  <cols>
    <col min="2" max="2" width="50.140625" customWidth="1"/>
  </cols>
  <sheetData>
    <row r="1" spans="1:3" x14ac:dyDescent="0.25">
      <c r="A1" s="1" t="s">
        <v>0</v>
      </c>
    </row>
    <row r="3" spans="1:3" x14ac:dyDescent="0.25">
      <c r="A3" s="1" t="s">
        <v>1</v>
      </c>
      <c r="B3" s="6" t="s">
        <v>27</v>
      </c>
    </row>
    <row r="4" spans="1:3" x14ac:dyDescent="0.25">
      <c r="B4" t="s">
        <v>28</v>
      </c>
    </row>
    <row r="5" spans="1:3" x14ac:dyDescent="0.25">
      <c r="B5" s="3">
        <v>2015</v>
      </c>
    </row>
    <row r="6" spans="1:3" x14ac:dyDescent="0.25">
      <c r="B6" t="s">
        <v>29</v>
      </c>
    </row>
    <row r="7" spans="1:3" x14ac:dyDescent="0.25">
      <c r="B7" s="34" t="s">
        <v>30</v>
      </c>
    </row>
    <row r="8" spans="1:3" x14ac:dyDescent="0.25">
      <c r="B8" t="s">
        <v>31</v>
      </c>
    </row>
    <row r="10" spans="1:3" x14ac:dyDescent="0.25">
      <c r="B10" s="4" t="s">
        <v>4</v>
      </c>
      <c r="C10" s="3"/>
    </row>
    <row r="11" spans="1:3" x14ac:dyDescent="0.25">
      <c r="B11" s="3" t="s">
        <v>10</v>
      </c>
      <c r="C11" s="3"/>
    </row>
    <row r="12" spans="1:3" x14ac:dyDescent="0.25">
      <c r="B12" s="3">
        <v>2015</v>
      </c>
      <c r="C12" s="3"/>
    </row>
    <row r="13" spans="1:3" x14ac:dyDescent="0.25">
      <c r="B13" s="3" t="s">
        <v>9</v>
      </c>
      <c r="C13" s="3"/>
    </row>
    <row r="14" spans="1:3" x14ac:dyDescent="0.25">
      <c r="B14" s="5" t="s">
        <v>8</v>
      </c>
      <c r="C14" s="3"/>
    </row>
    <row r="15" spans="1:3" x14ac:dyDescent="0.25">
      <c r="B15" s="3" t="s">
        <v>11</v>
      </c>
    </row>
    <row r="17" spans="1:1" x14ac:dyDescent="0.25">
      <c r="A17" s="1" t="s">
        <v>34</v>
      </c>
    </row>
    <row r="18" spans="1:1" x14ac:dyDescent="0.25">
      <c r="A18" t="s">
        <v>35</v>
      </c>
    </row>
    <row r="19" spans="1:1" x14ac:dyDescent="0.25">
      <c r="A19" t="s">
        <v>36</v>
      </c>
    </row>
    <row r="20" spans="1:1" x14ac:dyDescent="0.25">
      <c r="A20" t="s">
        <v>37</v>
      </c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/>
  </sheetViews>
  <sheetFormatPr defaultRowHeight="15" x14ac:dyDescent="0.25"/>
  <cols>
    <col min="1" max="1" width="25.42578125" customWidth="1"/>
    <col min="2" max="2" width="11.140625" customWidth="1"/>
    <col min="3" max="3" width="21.7109375" customWidth="1"/>
  </cols>
  <sheetData>
    <row r="1" spans="1:12" x14ac:dyDescent="0.25">
      <c r="A1" s="15" t="s">
        <v>16</v>
      </c>
      <c r="B1" s="16"/>
      <c r="C1" s="17"/>
      <c r="D1" s="18"/>
      <c r="E1" s="19"/>
      <c r="F1" s="8"/>
      <c r="G1" s="8"/>
      <c r="H1" s="8"/>
      <c r="I1" s="8"/>
      <c r="J1" s="8"/>
      <c r="K1" s="8"/>
      <c r="L1" s="8"/>
    </row>
    <row r="2" spans="1:12" x14ac:dyDescent="0.25">
      <c r="A2" s="9"/>
      <c r="B2" s="16"/>
      <c r="C2" s="17"/>
      <c r="D2" s="20"/>
      <c r="E2" s="18"/>
      <c r="F2" s="8"/>
      <c r="G2" s="8"/>
      <c r="H2" s="8"/>
      <c r="I2" s="8"/>
      <c r="J2" s="8"/>
      <c r="K2" s="8"/>
      <c r="L2" s="10" t="s">
        <v>17</v>
      </c>
    </row>
    <row r="3" spans="1:12" x14ac:dyDescent="0.25">
      <c r="A3" s="11"/>
      <c r="B3" s="21"/>
      <c r="C3" s="22" t="s">
        <v>12</v>
      </c>
      <c r="D3" s="23">
        <v>2007</v>
      </c>
      <c r="E3" s="24">
        <v>2012</v>
      </c>
      <c r="F3" s="24">
        <v>2017</v>
      </c>
      <c r="G3" s="24">
        <v>2022</v>
      </c>
      <c r="H3" s="24">
        <v>2027</v>
      </c>
      <c r="I3" s="24">
        <v>2032</v>
      </c>
      <c r="J3" s="24">
        <v>2037</v>
      </c>
      <c r="K3" s="24">
        <v>2042</v>
      </c>
      <c r="L3" s="24">
        <v>2047</v>
      </c>
    </row>
    <row r="4" spans="1:12" x14ac:dyDescent="0.25">
      <c r="A4" s="12" t="s">
        <v>13</v>
      </c>
      <c r="B4" s="21"/>
      <c r="C4" s="25"/>
      <c r="D4" s="20"/>
      <c r="E4" s="26">
        <v>9.9999999999999991E-6</v>
      </c>
      <c r="F4" s="26">
        <v>8.0000000000000013E-6</v>
      </c>
      <c r="G4" s="26">
        <v>7.0399999999999995E-6</v>
      </c>
      <c r="H4" s="26">
        <v>6.5471999999999998E-6</v>
      </c>
      <c r="I4" s="26">
        <v>6.2198000000000001E-6</v>
      </c>
      <c r="J4" s="26">
        <v>5.9709999999999992E-6</v>
      </c>
      <c r="K4" s="26">
        <v>5.7918999999999996E-6</v>
      </c>
      <c r="L4" s="26">
        <v>5.6760999999999997E-6</v>
      </c>
    </row>
    <row r="5" spans="1:12" x14ac:dyDescent="0.25">
      <c r="A5" s="13" t="s">
        <v>14</v>
      </c>
      <c r="B5" s="16"/>
      <c r="C5" s="27">
        <v>0</v>
      </c>
      <c r="D5" s="20"/>
      <c r="E5" s="26">
        <v>9.9999999999999991E-6</v>
      </c>
      <c r="F5" s="26">
        <v>9.0000000000000002E-6</v>
      </c>
      <c r="G5" s="26">
        <v>8.5199999999999997E-6</v>
      </c>
      <c r="H5" s="26">
        <v>8.2735999999999999E-6</v>
      </c>
      <c r="I5" s="26">
        <v>8.1099000000000001E-6</v>
      </c>
      <c r="J5" s="26">
        <v>7.9855E-6</v>
      </c>
      <c r="K5" s="26">
        <v>7.8959500000000002E-6</v>
      </c>
      <c r="L5" s="26">
        <v>7.8380499999999986E-6</v>
      </c>
    </row>
    <row r="6" spans="1:12" x14ac:dyDescent="0.25">
      <c r="A6" s="14" t="s">
        <v>15</v>
      </c>
      <c r="B6" s="28"/>
      <c r="C6" s="29"/>
      <c r="D6" s="30"/>
      <c r="E6" s="31">
        <v>9.9999999999999991E-6</v>
      </c>
      <c r="F6" s="31">
        <v>9.9999999999999991E-6</v>
      </c>
      <c r="G6" s="31">
        <v>9.9999999999999991E-6</v>
      </c>
      <c r="H6" s="31">
        <v>9.9999999999999991E-6</v>
      </c>
      <c r="I6" s="31">
        <v>9.9999999999999991E-6</v>
      </c>
      <c r="J6" s="31">
        <v>9.9999999999999991E-6</v>
      </c>
      <c r="K6" s="31">
        <v>9.9999999999999991E-6</v>
      </c>
      <c r="L6" s="31">
        <v>9.9999999999999991E-6</v>
      </c>
    </row>
    <row r="9" spans="1:12" x14ac:dyDescent="0.25">
      <c r="A9" s="32" t="s">
        <v>18</v>
      </c>
    </row>
    <row r="11" spans="1:12" x14ac:dyDescent="0.25">
      <c r="B11">
        <v>2017</v>
      </c>
      <c r="C11">
        <v>2022</v>
      </c>
      <c r="D11">
        <v>2027</v>
      </c>
      <c r="E11">
        <v>2032</v>
      </c>
      <c r="F11">
        <v>2037</v>
      </c>
      <c r="G11">
        <v>2042</v>
      </c>
      <c r="H11">
        <v>2047</v>
      </c>
    </row>
    <row r="12" spans="1:12" x14ac:dyDescent="0.25">
      <c r="A12" s="1" t="s">
        <v>25</v>
      </c>
      <c r="B12" s="33">
        <f>F5*10*10^12</f>
        <v>90000000</v>
      </c>
      <c r="C12" s="33">
        <f t="shared" ref="C12:H12" si="0">G5*10*10^12</f>
        <v>85200000</v>
      </c>
      <c r="D12" s="33">
        <f t="shared" si="0"/>
        <v>82736000</v>
      </c>
      <c r="E12" s="33">
        <f t="shared" si="0"/>
        <v>81099000</v>
      </c>
      <c r="F12" s="33">
        <f t="shared" si="0"/>
        <v>79855000</v>
      </c>
      <c r="G12" s="33">
        <f t="shared" si="0"/>
        <v>78959500.000000015</v>
      </c>
      <c r="H12" s="33">
        <f t="shared" si="0"/>
        <v>78380499.999999985</v>
      </c>
    </row>
    <row r="13" spans="1:12" x14ac:dyDescent="0.25">
      <c r="A13" s="1" t="s">
        <v>26</v>
      </c>
      <c r="B13" s="33">
        <f>B12/'AC DC Derate Factor'!$A$3</f>
        <v>104772991.85098952</v>
      </c>
      <c r="C13" s="33">
        <f>C12/'AC DC Derate Factor'!$A$3</f>
        <v>99185098.952270091</v>
      </c>
      <c r="D13" s="33">
        <f>D12/'AC DC Derate Factor'!$A$3</f>
        <v>96316647.264260769</v>
      </c>
      <c r="E13" s="33">
        <f>E12/'AC DC Derate Factor'!$A$3</f>
        <v>94410942.956926659</v>
      </c>
      <c r="F13" s="33">
        <f>F12/'AC DC Derate Factor'!$A$3</f>
        <v>92962747.380675212</v>
      </c>
      <c r="G13" s="33">
        <f>G12/'AC DC Derate Factor'!$A$3</f>
        <v>91920256.111757874</v>
      </c>
      <c r="H13" s="33">
        <f>H12/'AC DC Derate Factor'!$A$3</f>
        <v>91246216.530849814</v>
      </c>
    </row>
    <row r="14" spans="1:12" x14ac:dyDescent="0.25">
      <c r="A14" s="1"/>
      <c r="B14" s="33"/>
      <c r="C14" s="33"/>
      <c r="D14" s="33"/>
      <c r="E14" s="33"/>
      <c r="F14" s="33"/>
      <c r="G14" s="33"/>
      <c r="H14" s="33"/>
    </row>
    <row r="15" spans="1:12" x14ac:dyDescent="0.25">
      <c r="A15" s="1"/>
      <c r="B15" s="33"/>
      <c r="C15" s="33"/>
      <c r="D15" s="33"/>
      <c r="E15" s="33"/>
      <c r="F15" s="33"/>
      <c r="G15" s="33"/>
      <c r="H15" s="33"/>
    </row>
    <row r="16" spans="1:12" x14ac:dyDescent="0.25">
      <c r="A16" s="6" t="s">
        <v>24</v>
      </c>
      <c r="B16" s="2"/>
      <c r="C16" s="2"/>
      <c r="D16" s="2"/>
    </row>
    <row r="17" spans="1:3" x14ac:dyDescent="0.25">
      <c r="A17" s="1" t="s">
        <v>19</v>
      </c>
      <c r="C17" s="34"/>
    </row>
    <row r="18" spans="1:3" x14ac:dyDescent="0.25">
      <c r="A18" s="35" t="s">
        <v>2</v>
      </c>
      <c r="B18" s="35" t="s">
        <v>20</v>
      </c>
      <c r="C18" t="s">
        <v>21</v>
      </c>
    </row>
    <row r="19" spans="1:3" x14ac:dyDescent="0.25">
      <c r="A19">
        <v>2010</v>
      </c>
      <c r="B19" s="36">
        <v>9.4700000000000006E-2</v>
      </c>
      <c r="C19" s="37">
        <f>C20/(1+B20)</f>
        <v>0.84470208721577789</v>
      </c>
    </row>
    <row r="20" spans="1:3" x14ac:dyDescent="0.25">
      <c r="A20">
        <v>2011</v>
      </c>
      <c r="B20" s="36">
        <v>6.4899999999999999E-2</v>
      </c>
      <c r="C20" s="37">
        <f>C21/(1+B21)</f>
        <v>0.8995232526760818</v>
      </c>
    </row>
    <row r="21" spans="1:3" x14ac:dyDescent="0.25">
      <c r="A21">
        <v>2012</v>
      </c>
      <c r="B21" s="36">
        <v>0.11169999999999999</v>
      </c>
      <c r="C21">
        <v>1</v>
      </c>
    </row>
    <row r="22" spans="1:3" x14ac:dyDescent="0.25">
      <c r="A22">
        <v>2013</v>
      </c>
      <c r="B22" s="36">
        <v>9.1300000000000006E-2</v>
      </c>
      <c r="C22" s="37">
        <f>C21*(1+B22)</f>
        <v>1.0912999999999999</v>
      </c>
    </row>
    <row r="23" spans="1:3" x14ac:dyDescent="0.25">
      <c r="A23">
        <v>2014</v>
      </c>
      <c r="B23" s="36">
        <v>5.8599999999999999E-2</v>
      </c>
      <c r="C23" s="37">
        <f t="shared" ref="C23:C26" si="1">C22*(1+B23)</f>
        <v>1.1552501799999999</v>
      </c>
    </row>
    <row r="24" spans="1:3" x14ac:dyDescent="0.25">
      <c r="A24">
        <v>2015</v>
      </c>
      <c r="B24" s="36">
        <v>6.3200000000000006E-2</v>
      </c>
      <c r="C24" s="37">
        <f t="shared" si="1"/>
        <v>1.2282619913759998</v>
      </c>
    </row>
    <row r="25" spans="1:3" x14ac:dyDescent="0.25">
      <c r="A25">
        <v>2016</v>
      </c>
      <c r="B25" s="36">
        <v>2.23E-2</v>
      </c>
      <c r="C25" s="37">
        <f t="shared" si="1"/>
        <v>1.2556522337836846</v>
      </c>
    </row>
    <row r="26" spans="1:3" x14ac:dyDescent="0.25">
      <c r="A26">
        <v>2017</v>
      </c>
      <c r="B26" s="38">
        <v>0.04</v>
      </c>
      <c r="C26" s="37">
        <f t="shared" si="1"/>
        <v>1.3058783231350322</v>
      </c>
    </row>
    <row r="28" spans="1:3" x14ac:dyDescent="0.25">
      <c r="A28" s="1" t="s">
        <v>22</v>
      </c>
    </row>
    <row r="29" spans="1:3" x14ac:dyDescent="0.25">
      <c r="A29">
        <v>2010</v>
      </c>
      <c r="B29">
        <v>44.81</v>
      </c>
    </row>
    <row r="30" spans="1:3" x14ac:dyDescent="0.25">
      <c r="A30">
        <v>2011</v>
      </c>
      <c r="B30">
        <v>53.26</v>
      </c>
    </row>
    <row r="31" spans="1:3" x14ac:dyDescent="0.25">
      <c r="A31">
        <v>2012</v>
      </c>
      <c r="B31">
        <v>54.77</v>
      </c>
    </row>
    <row r="32" spans="1:3" x14ac:dyDescent="0.25">
      <c r="A32">
        <v>2013</v>
      </c>
      <c r="B32">
        <v>61.89</v>
      </c>
    </row>
    <row r="33" spans="1:8" x14ac:dyDescent="0.25">
      <c r="A33">
        <v>2014</v>
      </c>
      <c r="B33">
        <v>63.33</v>
      </c>
    </row>
    <row r="34" spans="1:8" x14ac:dyDescent="0.25">
      <c r="A34">
        <v>2015</v>
      </c>
      <c r="B34">
        <v>66.319999999999993</v>
      </c>
    </row>
    <row r="35" spans="1:8" x14ac:dyDescent="0.25">
      <c r="A35">
        <v>2016</v>
      </c>
      <c r="B35">
        <v>67.95</v>
      </c>
    </row>
    <row r="36" spans="1:8" x14ac:dyDescent="0.25">
      <c r="A36">
        <v>2017</v>
      </c>
      <c r="B36">
        <v>63.92</v>
      </c>
    </row>
    <row r="38" spans="1:8" x14ac:dyDescent="0.25">
      <c r="B38">
        <v>2017</v>
      </c>
      <c r="C38">
        <v>2022</v>
      </c>
      <c r="D38">
        <v>2027</v>
      </c>
      <c r="E38">
        <v>2032</v>
      </c>
      <c r="F38">
        <v>2037</v>
      </c>
      <c r="G38">
        <v>2042</v>
      </c>
      <c r="H38">
        <v>2047</v>
      </c>
    </row>
    <row r="39" spans="1:8" x14ac:dyDescent="0.25">
      <c r="A39" s="1" t="s">
        <v>23</v>
      </c>
      <c r="B39" s="33">
        <f>B13/$C26/$B31</f>
        <v>1464886.2136701553</v>
      </c>
      <c r="C39" s="33">
        <f t="shared" ref="C39:H39" si="2">C13/$C26/$B31</f>
        <v>1386758.9489410806</v>
      </c>
      <c r="D39" s="33">
        <f t="shared" si="2"/>
        <v>1346653.6197134887</v>
      </c>
      <c r="E39" s="33">
        <f t="shared" si="2"/>
        <v>1320008.967138177</v>
      </c>
      <c r="F39" s="33">
        <f t="shared" si="2"/>
        <v>1299760.9843625587</v>
      </c>
      <c r="G39" s="33">
        <f t="shared" si="2"/>
        <v>1285185.3665365407</v>
      </c>
      <c r="H39" s="33">
        <f t="shared" si="2"/>
        <v>1275761.2652285956</v>
      </c>
    </row>
    <row r="41" spans="1:8" x14ac:dyDescent="0.25">
      <c r="A41" s="1" t="s">
        <v>32</v>
      </c>
    </row>
    <row r="43" spans="1:8" x14ac:dyDescent="0.25">
      <c r="A43">
        <v>2017</v>
      </c>
      <c r="B43" s="33">
        <f>B39</f>
        <v>1464886.2136701553</v>
      </c>
    </row>
    <row r="44" spans="1:8" x14ac:dyDescent="0.25">
      <c r="A44">
        <v>2022</v>
      </c>
      <c r="B44" s="33">
        <f>C39</f>
        <v>1386758.9489410806</v>
      </c>
    </row>
    <row r="45" spans="1:8" x14ac:dyDescent="0.25">
      <c r="A45">
        <v>2027</v>
      </c>
      <c r="B45" s="33">
        <f>D39</f>
        <v>1346653.6197134887</v>
      </c>
    </row>
    <row r="46" spans="1:8" x14ac:dyDescent="0.25">
      <c r="A46">
        <v>2032</v>
      </c>
      <c r="B46" s="33">
        <f>E39</f>
        <v>1320008.967138177</v>
      </c>
    </row>
    <row r="47" spans="1:8" x14ac:dyDescent="0.25">
      <c r="A47">
        <v>2037</v>
      </c>
      <c r="B47" s="33">
        <f>F39</f>
        <v>1299760.9843625587</v>
      </c>
    </row>
    <row r="48" spans="1:8" x14ac:dyDescent="0.25">
      <c r="A48">
        <v>2042</v>
      </c>
      <c r="B48" s="33">
        <f>G39</f>
        <v>1285185.3665365407</v>
      </c>
    </row>
    <row r="49" spans="1:2" x14ac:dyDescent="0.25">
      <c r="A49">
        <v>2047</v>
      </c>
      <c r="B49" s="33">
        <f>H39</f>
        <v>1275761.2652285956</v>
      </c>
    </row>
    <row r="51" spans="1:2" x14ac:dyDescent="0.25">
      <c r="A51" s="1" t="s">
        <v>33</v>
      </c>
    </row>
    <row r="52" spans="1:2" x14ac:dyDescent="0.25">
      <c r="A52" s="1"/>
    </row>
    <row r="53" spans="1:2" x14ac:dyDescent="0.25">
      <c r="A53">
        <v>2017</v>
      </c>
      <c r="B53" s="33">
        <f>TREND(B$43:B$44,$A$43:$A$44,$A53)</f>
        <v>1464886.2136701569</v>
      </c>
    </row>
    <row r="54" spans="1:2" x14ac:dyDescent="0.25">
      <c r="A54">
        <v>2018</v>
      </c>
      <c r="B54" s="33">
        <f t="shared" ref="B54:B59" si="3">TREND(B$43:B$44,$A$43:$A$44,$A54)</f>
        <v>1449260.7607243396</v>
      </c>
    </row>
    <row r="55" spans="1:2" x14ac:dyDescent="0.25">
      <c r="A55">
        <v>2019</v>
      </c>
      <c r="B55" s="33">
        <f t="shared" si="3"/>
        <v>1433635.3077785261</v>
      </c>
    </row>
    <row r="56" spans="1:2" x14ac:dyDescent="0.25">
      <c r="A56">
        <v>2020</v>
      </c>
      <c r="B56" s="33">
        <f t="shared" si="3"/>
        <v>1418009.8548327088</v>
      </c>
    </row>
    <row r="57" spans="1:2" x14ac:dyDescent="0.25">
      <c r="A57">
        <v>2021</v>
      </c>
      <c r="B57" s="33">
        <f t="shared" si="3"/>
        <v>1402384.4018868953</v>
      </c>
    </row>
    <row r="58" spans="1:2" x14ac:dyDescent="0.25">
      <c r="A58">
        <v>2022</v>
      </c>
      <c r="B58" s="33">
        <f t="shared" si="3"/>
        <v>1386758.9489410818</v>
      </c>
    </row>
    <row r="59" spans="1:2" x14ac:dyDescent="0.25">
      <c r="A59">
        <v>2023</v>
      </c>
      <c r="B59" s="33">
        <f>TREND(B$44:B$45,$A$44:$A$45,$A59)</f>
        <v>1378737.8830955625</v>
      </c>
    </row>
    <row r="60" spans="1:2" x14ac:dyDescent="0.25">
      <c r="A60">
        <v>2024</v>
      </c>
      <c r="B60" s="33">
        <f t="shared" ref="B60:B64" si="4">TREND(B$44:B$45,$A$44:$A$45,$A60)</f>
        <v>1370716.817250045</v>
      </c>
    </row>
    <row r="61" spans="1:2" x14ac:dyDescent="0.25">
      <c r="A61">
        <v>2025</v>
      </c>
      <c r="B61" s="33">
        <f t="shared" si="4"/>
        <v>1362695.7514045257</v>
      </c>
    </row>
    <row r="62" spans="1:2" x14ac:dyDescent="0.25">
      <c r="A62">
        <v>2026</v>
      </c>
      <c r="B62" s="33">
        <f t="shared" si="4"/>
        <v>1354674.6855590083</v>
      </c>
    </row>
    <row r="63" spans="1:2" x14ac:dyDescent="0.25">
      <c r="A63">
        <v>2027</v>
      </c>
      <c r="B63" s="33">
        <f t="shared" si="4"/>
        <v>1346653.619713489</v>
      </c>
    </row>
    <row r="64" spans="1:2" x14ac:dyDescent="0.25">
      <c r="A64">
        <v>2028</v>
      </c>
      <c r="B64" s="33">
        <f>TREND(B$45:B$46,$A$45:$A$46,$A64)</f>
        <v>1341324.689198425</v>
      </c>
    </row>
    <row r="65" spans="1:2" x14ac:dyDescent="0.25">
      <c r="A65">
        <v>2029</v>
      </c>
      <c r="B65" s="33">
        <f t="shared" ref="B65:B69" si="5">TREND(B$45:B$46,$A$45:$A$46,$A65)</f>
        <v>1335995.758683363</v>
      </c>
    </row>
    <row r="66" spans="1:2" x14ac:dyDescent="0.25">
      <c r="A66">
        <v>2030</v>
      </c>
      <c r="B66" s="33">
        <f t="shared" si="5"/>
        <v>1330666.8281683009</v>
      </c>
    </row>
    <row r="67" spans="1:2" x14ac:dyDescent="0.25">
      <c r="A67">
        <v>2031</v>
      </c>
      <c r="B67" s="33">
        <f t="shared" si="5"/>
        <v>1325337.8976532388</v>
      </c>
    </row>
    <row r="68" spans="1:2" x14ac:dyDescent="0.25">
      <c r="A68">
        <v>2032</v>
      </c>
      <c r="B68" s="33">
        <f t="shared" si="5"/>
        <v>1320008.9671381749</v>
      </c>
    </row>
    <row r="69" spans="1:2" x14ac:dyDescent="0.25">
      <c r="A69">
        <v>2033</v>
      </c>
      <c r="B69" s="33">
        <f>TREND(B$46:B$47,$A$46:$A$47,$A69)</f>
        <v>1315959.3705830527</v>
      </c>
    </row>
    <row r="70" spans="1:2" x14ac:dyDescent="0.25">
      <c r="A70">
        <v>2034</v>
      </c>
      <c r="B70" s="33">
        <f t="shared" ref="B70:B74" si="6">TREND(B$46:B$47,$A$46:$A$47,$A70)</f>
        <v>1311909.7740279287</v>
      </c>
    </row>
    <row r="71" spans="1:2" x14ac:dyDescent="0.25">
      <c r="A71">
        <v>2035</v>
      </c>
      <c r="B71" s="33">
        <f t="shared" si="6"/>
        <v>1307860.1774728056</v>
      </c>
    </row>
    <row r="72" spans="1:2" x14ac:dyDescent="0.25">
      <c r="A72">
        <v>2036</v>
      </c>
      <c r="B72" s="33">
        <f t="shared" si="6"/>
        <v>1303810.5809176816</v>
      </c>
    </row>
    <row r="73" spans="1:2" x14ac:dyDescent="0.25">
      <c r="A73">
        <v>2037</v>
      </c>
      <c r="B73" s="33">
        <f t="shared" si="6"/>
        <v>1299760.9843625585</v>
      </c>
    </row>
    <row r="74" spans="1:2" x14ac:dyDescent="0.25">
      <c r="A74">
        <v>2038</v>
      </c>
      <c r="B74" s="33">
        <f>TREND(B$47:B$48,$A$47:$A$48,$A74)</f>
        <v>1296845.860797355</v>
      </c>
    </row>
    <row r="75" spans="1:2" x14ac:dyDescent="0.25">
      <c r="A75">
        <v>2039</v>
      </c>
      <c r="B75" s="33">
        <f t="shared" ref="B75:B79" si="7">TREND(B$47:B$48,$A$47:$A$48,$A75)</f>
        <v>1293930.7372321514</v>
      </c>
    </row>
    <row r="76" spans="1:2" x14ac:dyDescent="0.25">
      <c r="A76">
        <v>2040</v>
      </c>
      <c r="B76" s="33">
        <f t="shared" si="7"/>
        <v>1291015.6136669479</v>
      </c>
    </row>
    <row r="77" spans="1:2" x14ac:dyDescent="0.25">
      <c r="A77">
        <v>2041</v>
      </c>
      <c r="B77" s="33">
        <f t="shared" si="7"/>
        <v>1288100.4901017444</v>
      </c>
    </row>
    <row r="78" spans="1:2" x14ac:dyDescent="0.25">
      <c r="A78">
        <v>2042</v>
      </c>
      <c r="B78" s="33">
        <f t="shared" si="7"/>
        <v>1285185.3665365409</v>
      </c>
    </row>
    <row r="79" spans="1:2" x14ac:dyDescent="0.25">
      <c r="A79">
        <v>2043</v>
      </c>
      <c r="B79" s="33">
        <f>TREND(B$48:B$49,$A$48:$A$49,$A79)</f>
        <v>1283300.5462749517</v>
      </c>
    </row>
    <row r="80" spans="1:2" x14ac:dyDescent="0.25">
      <c r="A80">
        <v>2044</v>
      </c>
      <c r="B80" s="33">
        <f t="shared" ref="B80:B86" si="8">TREND(B$48:B$49,$A$48:$A$49,$A80)</f>
        <v>1281415.7260133629</v>
      </c>
    </row>
    <row r="81" spans="1:2" x14ac:dyDescent="0.25">
      <c r="A81">
        <v>2045</v>
      </c>
      <c r="B81" s="33">
        <f t="shared" si="8"/>
        <v>1279530.9057517736</v>
      </c>
    </row>
    <row r="82" spans="1:2" x14ac:dyDescent="0.25">
      <c r="A82">
        <v>2046</v>
      </c>
      <c r="B82" s="33">
        <f t="shared" si="8"/>
        <v>1277646.0854901848</v>
      </c>
    </row>
    <row r="83" spans="1:2" x14ac:dyDescent="0.25">
      <c r="A83">
        <v>2047</v>
      </c>
      <c r="B83" s="33">
        <f t="shared" si="8"/>
        <v>1275761.2652285956</v>
      </c>
    </row>
    <row r="84" spans="1:2" x14ac:dyDescent="0.25">
      <c r="A84">
        <v>2048</v>
      </c>
      <c r="B84" s="33">
        <f t="shared" si="8"/>
        <v>1273876.4449670068</v>
      </c>
    </row>
    <row r="85" spans="1:2" x14ac:dyDescent="0.25">
      <c r="A85">
        <v>2049</v>
      </c>
      <c r="B85" s="33">
        <f t="shared" si="8"/>
        <v>1271991.624705418</v>
      </c>
    </row>
    <row r="86" spans="1:2" x14ac:dyDescent="0.25">
      <c r="A86">
        <v>2050</v>
      </c>
      <c r="B86" s="33">
        <f t="shared" si="8"/>
        <v>1270106.8044438288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6</v>
      </c>
    </row>
    <row r="3" spans="1:2" x14ac:dyDescent="0.25">
      <c r="A3">
        <v>0.85899999999999999</v>
      </c>
      <c r="B3" t="s">
        <v>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5"/>
  <sheetViews>
    <sheetView workbookViewId="0"/>
  </sheetViews>
  <sheetFormatPr defaultRowHeight="15" x14ac:dyDescent="0.25"/>
  <cols>
    <col min="2" max="2" width="15.140625" customWidth="1"/>
  </cols>
  <sheetData>
    <row r="1" spans="1:2" x14ac:dyDescent="0.25">
      <c r="B1" t="s">
        <v>3</v>
      </c>
    </row>
    <row r="2" spans="1:2" x14ac:dyDescent="0.25">
      <c r="A2">
        <v>2017</v>
      </c>
      <c r="B2" s="7">
        <f>'India Data'!B53</f>
        <v>1464886.2136701569</v>
      </c>
    </row>
    <row r="3" spans="1:2" x14ac:dyDescent="0.25">
      <c r="A3">
        <v>2018</v>
      </c>
      <c r="B3" s="7">
        <f>'India Data'!B54</f>
        <v>1449260.7607243396</v>
      </c>
    </row>
    <row r="4" spans="1:2" x14ac:dyDescent="0.25">
      <c r="A4">
        <v>2019</v>
      </c>
      <c r="B4" s="7">
        <f>'India Data'!B55</f>
        <v>1433635.3077785261</v>
      </c>
    </row>
    <row r="5" spans="1:2" x14ac:dyDescent="0.25">
      <c r="A5">
        <v>2020</v>
      </c>
      <c r="B5" s="7">
        <f>'India Data'!B56</f>
        <v>1418009.8548327088</v>
      </c>
    </row>
    <row r="6" spans="1:2" x14ac:dyDescent="0.25">
      <c r="A6">
        <v>2021</v>
      </c>
      <c r="B6" s="7">
        <f>'India Data'!B57</f>
        <v>1402384.4018868953</v>
      </c>
    </row>
    <row r="7" spans="1:2" x14ac:dyDescent="0.25">
      <c r="A7">
        <v>2022</v>
      </c>
      <c r="B7" s="7">
        <f>'India Data'!B58</f>
        <v>1386758.9489410818</v>
      </c>
    </row>
    <row r="8" spans="1:2" x14ac:dyDescent="0.25">
      <c r="A8">
        <v>2023</v>
      </c>
      <c r="B8" s="7">
        <f>'India Data'!B59</f>
        <v>1378737.8830955625</v>
      </c>
    </row>
    <row r="9" spans="1:2" x14ac:dyDescent="0.25">
      <c r="A9">
        <v>2024</v>
      </c>
      <c r="B9" s="7">
        <f>'India Data'!B60</f>
        <v>1370716.817250045</v>
      </c>
    </row>
    <row r="10" spans="1:2" x14ac:dyDescent="0.25">
      <c r="A10">
        <v>2025</v>
      </c>
      <c r="B10" s="7">
        <f>'India Data'!B61</f>
        <v>1362695.7514045257</v>
      </c>
    </row>
    <row r="11" spans="1:2" x14ac:dyDescent="0.25">
      <c r="A11">
        <v>2026</v>
      </c>
      <c r="B11" s="7">
        <f>'India Data'!B62</f>
        <v>1354674.6855590083</v>
      </c>
    </row>
    <row r="12" spans="1:2" x14ac:dyDescent="0.25">
      <c r="A12">
        <v>2027</v>
      </c>
      <c r="B12" s="7">
        <f>'India Data'!B63</f>
        <v>1346653.619713489</v>
      </c>
    </row>
    <row r="13" spans="1:2" x14ac:dyDescent="0.25">
      <c r="A13">
        <v>2028</v>
      </c>
      <c r="B13" s="7">
        <f>'India Data'!B64</f>
        <v>1341324.689198425</v>
      </c>
    </row>
    <row r="14" spans="1:2" x14ac:dyDescent="0.25">
      <c r="A14">
        <v>2029</v>
      </c>
      <c r="B14" s="7">
        <f>'India Data'!B65</f>
        <v>1335995.758683363</v>
      </c>
    </row>
    <row r="15" spans="1:2" x14ac:dyDescent="0.25">
      <c r="A15">
        <v>2030</v>
      </c>
      <c r="B15" s="7">
        <f>'India Data'!B66</f>
        <v>1330666.8281683009</v>
      </c>
    </row>
    <row r="16" spans="1:2" x14ac:dyDescent="0.25">
      <c r="A16">
        <v>2031</v>
      </c>
      <c r="B16" s="7">
        <f>'India Data'!B67</f>
        <v>1325337.8976532388</v>
      </c>
    </row>
    <row r="17" spans="1:2" x14ac:dyDescent="0.25">
      <c r="A17">
        <v>2032</v>
      </c>
      <c r="B17" s="7">
        <f>'India Data'!B68</f>
        <v>1320008.9671381749</v>
      </c>
    </row>
    <row r="18" spans="1:2" x14ac:dyDescent="0.25">
      <c r="A18">
        <v>2033</v>
      </c>
      <c r="B18" s="7">
        <f>'India Data'!B69</f>
        <v>1315959.3705830527</v>
      </c>
    </row>
    <row r="19" spans="1:2" x14ac:dyDescent="0.25">
      <c r="A19">
        <v>2034</v>
      </c>
      <c r="B19" s="7">
        <f>'India Data'!B70</f>
        <v>1311909.7740279287</v>
      </c>
    </row>
    <row r="20" spans="1:2" x14ac:dyDescent="0.25">
      <c r="A20">
        <v>2035</v>
      </c>
      <c r="B20" s="7">
        <f>'India Data'!B71</f>
        <v>1307860.1774728056</v>
      </c>
    </row>
    <row r="21" spans="1:2" x14ac:dyDescent="0.25">
      <c r="A21">
        <v>2036</v>
      </c>
      <c r="B21" s="7">
        <f>'India Data'!B72</f>
        <v>1303810.5809176816</v>
      </c>
    </row>
    <row r="22" spans="1:2" x14ac:dyDescent="0.25">
      <c r="A22">
        <v>2037</v>
      </c>
      <c r="B22" s="7">
        <f>'India Data'!B73</f>
        <v>1299760.9843625585</v>
      </c>
    </row>
    <row r="23" spans="1:2" x14ac:dyDescent="0.25">
      <c r="A23">
        <v>2038</v>
      </c>
      <c r="B23" s="7">
        <f>'India Data'!B74</f>
        <v>1296845.860797355</v>
      </c>
    </row>
    <row r="24" spans="1:2" x14ac:dyDescent="0.25">
      <c r="A24">
        <v>2039</v>
      </c>
      <c r="B24" s="7">
        <f>'India Data'!B75</f>
        <v>1293930.7372321514</v>
      </c>
    </row>
    <row r="25" spans="1:2" x14ac:dyDescent="0.25">
      <c r="A25">
        <v>2040</v>
      </c>
      <c r="B25" s="7">
        <f>'India Data'!B76</f>
        <v>1291015.6136669479</v>
      </c>
    </row>
    <row r="26" spans="1:2" x14ac:dyDescent="0.25">
      <c r="A26">
        <v>2041</v>
      </c>
      <c r="B26" s="7">
        <f>'India Data'!B77</f>
        <v>1288100.4901017444</v>
      </c>
    </row>
    <row r="27" spans="1:2" x14ac:dyDescent="0.25">
      <c r="A27">
        <v>2042</v>
      </c>
      <c r="B27" s="7">
        <f>'India Data'!B78</f>
        <v>1285185.3665365409</v>
      </c>
    </row>
    <row r="28" spans="1:2" x14ac:dyDescent="0.25">
      <c r="A28">
        <v>2043</v>
      </c>
      <c r="B28" s="7">
        <f>'India Data'!B79</f>
        <v>1283300.5462749517</v>
      </c>
    </row>
    <row r="29" spans="1:2" x14ac:dyDescent="0.25">
      <c r="A29">
        <v>2044</v>
      </c>
      <c r="B29" s="7">
        <f>'India Data'!B80</f>
        <v>1281415.7260133629</v>
      </c>
    </row>
    <row r="30" spans="1:2" x14ac:dyDescent="0.25">
      <c r="A30">
        <v>2045</v>
      </c>
      <c r="B30" s="7">
        <f>'India Data'!B81</f>
        <v>1279530.9057517736</v>
      </c>
    </row>
    <row r="31" spans="1:2" x14ac:dyDescent="0.25">
      <c r="A31">
        <v>2046</v>
      </c>
      <c r="B31" s="7">
        <f>'India Data'!B82</f>
        <v>1277646.0854901848</v>
      </c>
    </row>
    <row r="32" spans="1:2" x14ac:dyDescent="0.25">
      <c r="A32">
        <v>2047</v>
      </c>
      <c r="B32" s="7">
        <f>'India Data'!B83</f>
        <v>1275761.2652285956</v>
      </c>
    </row>
    <row r="33" spans="1:2" x14ac:dyDescent="0.25">
      <c r="A33">
        <v>2048</v>
      </c>
      <c r="B33" s="7">
        <f>'India Data'!B84</f>
        <v>1273876.4449670068</v>
      </c>
    </row>
    <row r="34" spans="1:2" x14ac:dyDescent="0.25">
      <c r="A34">
        <v>2049</v>
      </c>
      <c r="B34" s="7">
        <f>'India Data'!B85</f>
        <v>1271991.624705418</v>
      </c>
    </row>
    <row r="35" spans="1:2" x14ac:dyDescent="0.25">
      <c r="A35">
        <v>2050</v>
      </c>
      <c r="B35" s="7">
        <f>'India Data'!B86</f>
        <v>1270106.8044438288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India Data</vt:lpstr>
      <vt:lpstr>AC DC Derate Factor</vt:lpstr>
      <vt:lpstr>CpUDSC</vt:lpstr>
      <vt:lpstr>plantsize.iv.a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2016-01-28T21:18:50Z</dcterms:created>
  <dcterms:modified xsi:type="dcterms:W3CDTF">2018-04-16T20:41:08Z</dcterms:modified>
</cp:coreProperties>
</file>