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SYC\"/>
    </mc:Choice>
  </mc:AlternateContent>
  <bookViews>
    <workbookView xWindow="255" yWindow="555" windowWidth="38925" windowHeight="21555"/>
  </bookViews>
  <sheets>
    <sheet name="About" sheetId="1" r:id="rId1"/>
    <sheet name="Data" sheetId="9" r:id="rId2"/>
    <sheet name="2016_Data" sheetId="10" r:id="rId3"/>
    <sheet name="SYC-SYEGC" sheetId="4" r:id="rId4"/>
    <sheet name="SYC-FoPtPFP" sheetId="7" r:id="rId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12" i="4"/>
  <c r="C24" i="9"/>
  <c r="B13" i="4" s="1"/>
  <c r="B14" i="4"/>
  <c r="B11" i="4"/>
  <c r="B10" i="4"/>
  <c r="B9" i="4"/>
  <c r="B8" i="4"/>
  <c r="B6" i="4"/>
  <c r="B7" i="4"/>
  <c r="B5" i="4"/>
  <c r="B4" i="4"/>
  <c r="C13" i="9"/>
  <c r="B2" i="4" l="1"/>
</calcChain>
</file>

<file path=xl/sharedStrings.xml><?xml version="1.0" encoding="utf-8"?>
<sst xmlns="http://schemas.openxmlformats.org/spreadsheetml/2006/main" count="78" uniqueCount="63">
  <si>
    <t>SYC Start Year Electricity Generation Capacity</t>
  </si>
  <si>
    <t>SYC Fraction of Peakers that Provide Flexibility Points</t>
  </si>
  <si>
    <t>Source:</t>
  </si>
  <si>
    <t>Central Electricity authority</t>
  </si>
  <si>
    <t>Notes</t>
  </si>
  <si>
    <t>preexisting</t>
  </si>
  <si>
    <t>preexisting nonretiring (not used in U.S. dataset)</t>
  </si>
  <si>
    <t>newly built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</si>
  <si>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</si>
  <si>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</si>
  <si>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</si>
  <si>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</si>
  <si>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</si>
  <si>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</si>
  <si>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</si>
  <si>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</si>
  <si>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</si>
  <si>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</si>
  <si>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</si>
  <si>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</si>
  <si>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</si>
  <si>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Nuclear</t>
  </si>
  <si>
    <t>Hydro</t>
  </si>
  <si>
    <t>Coal</t>
  </si>
  <si>
    <t>Gas</t>
  </si>
  <si>
    <t>Diesel</t>
  </si>
  <si>
    <t>Total</t>
  </si>
  <si>
    <t>Peakers that Provide Flexibility Points</t>
  </si>
  <si>
    <t>Fraction</t>
  </si>
  <si>
    <t>Small Hydro</t>
  </si>
  <si>
    <t>Wind</t>
  </si>
  <si>
    <t>Biomass/Cogen</t>
  </si>
  <si>
    <t>Waste to energy</t>
  </si>
  <si>
    <t>Solar</t>
  </si>
  <si>
    <t>December 2016</t>
  </si>
  <si>
    <t>Capacity as on 31.12.2016 (MW)</t>
  </si>
  <si>
    <t>https://mnre.gov.in/file-manager/annual-report/2016-2017/EN/pdf/1.pdf</t>
  </si>
  <si>
    <t>https://pv-magazine-usa.com/2017/01/19/pvma-figures-show-75-gw-of-solar-pv-was-installed-in-2016/</t>
  </si>
  <si>
    <t>Solar PV Capacity</t>
  </si>
  <si>
    <t>The production of energy in peta joules by commercial sources shows that Coal
was the major source of energy, accounting for about 70.87% of the total
production during 2016-17. Crude Petroleum was the second (10.66%), while
Natural Gas (8.68%) was the third major source. Electricity and lignite contributed
6.15% and 3.63% respectively.</t>
  </si>
  <si>
    <t>http://mospi.nic.in/sites/default/files/publication_reports/Energy_Statistics_2018.pdf</t>
  </si>
  <si>
    <t>http://www.cea.nic.in/reports/monthly/executivesummary/2016/exe_summary-12.pdf</t>
  </si>
  <si>
    <t>Lignite</t>
  </si>
  <si>
    <t>http://www.cea.nic.in/reports/monthly/broadstatus/2016/broad_status-12.pdf</t>
  </si>
  <si>
    <t xml:space="preserve">Lignite is available at limited locations such as Neyveli in Tamil Nadu, Surat, Akrimota in
Gujarat and Barsingsar, Palana, Bithnok in Rajasthan. Since, lignite is available at a
relatively shallow depth and is non-transferable, its use for power generation at pithead
stations is found to be attractive. </t>
  </si>
  <si>
    <t>http://www.cea.nic.in/reports/committee/nep/nep_dec.pdf</t>
  </si>
  <si>
    <t>Now, of
the 23075.57 MW of gas based capacity available at present, 350 MW is open cycle only
and the balance are closed cycle</t>
  </si>
  <si>
    <t>Peaking gas</t>
  </si>
  <si>
    <t>Now, out
of the total hydro capacity of 42784 MW as on 31.03.2016, 25404 MW are storage type,
11795 MW are run-of the river type and the balance is of pondage type</t>
  </si>
  <si>
    <t>Hydro based storage</t>
  </si>
  <si>
    <t>RE capacity as on 31.12.2016</t>
  </si>
  <si>
    <t>Mentioned in the same report but is only till 30 September</t>
  </si>
  <si>
    <t>Capacities by Plant Type (does no provide break-up for coal-lignite, solar PV- Thermal, Peaking/Non-peaking Gas</t>
  </si>
  <si>
    <t>PV Magazine</t>
  </si>
  <si>
    <t>January 2017</t>
  </si>
  <si>
    <t>Lignite capacity</t>
  </si>
  <si>
    <t>Central Electricity Authority</t>
  </si>
  <si>
    <t>Peaking gas and storage type hydro</t>
  </si>
  <si>
    <t>Open cycle Natural gas plants are considered as peaking plants for 2016</t>
  </si>
  <si>
    <t>No geothermal or offshore wind plants were operational or installed in 2016</t>
  </si>
  <si>
    <t>December2016</t>
  </si>
  <si>
    <t xml:space="preserve">Only storage based hydro power plantsand natural gas plants are included as peaking plants  </t>
  </si>
  <si>
    <t>It is assumed that all peaking plants can provide 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</si>
</sst>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/>
    <xf numFmtId="0" fontId="0" fillId="3" borderId="0" xfId="0" applyFill="1"/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660400</xdr:colOff>
      <xdr:row>0</xdr:row>
      <xdr:rowOff>0</xdr:rowOff>
    </xdr:from>
    <xdr:to>
      <xdr:col>13</xdr:col>
      <xdr:colOff>673100</xdr:colOff>
      <xdr:row>50</xdr:row>
      <xdr:rowOff>171758</xdr:rowOff>
    </xdr:to>
    <xdr:pic>
      <xdr:nvPicPr>
        <xdr:cNvPr id="2" name="Picture 1" descr="Screen Shot 2018-04-12 at 11.13.42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" y="0"/>
          <a:ext cx="10744200" cy="9061758"/>
        </a:xfrm>
        <a:prstGeom prst="rect">
          <a:avLst/>
        </a:prstGeom>
      </xdr:spPr>
    </xdr:pic>
    <xdr:clientData/>
  </xdr:twoCellAnchor>
  <xdr:twoCellAnchor editAs="oneCell">
    <xdr:from>
      <xdr:col>13</xdr:col>
      <xdr:colOff>431800</xdr:colOff>
      <xdr:row>0</xdr:row>
      <xdr:rowOff>63500</xdr:rowOff>
    </xdr:from>
    <xdr:to>
      <xdr:col>21</xdr:col>
      <xdr:colOff>190500</xdr:colOff>
      <xdr:row>26</xdr:row>
      <xdr:rowOff>42711</xdr:rowOff>
    </xdr:to>
    <xdr:pic>
      <xdr:nvPicPr>
        <xdr:cNvPr id="3" name="Picture 2" descr="Screen Shot 2018-04-12 at 11.34.21 p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300" y="63500"/>
          <a:ext cx="6362700" cy="460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v-magazine-usa.com/2017/01/19/pvma-figures-show-75-gw-of-solar-pv-was-installed-in-2016/" TargetMode="External"/><Relationship Id="rId2" Type="http://schemas.openxmlformats.org/officeDocument/2006/relationships/hyperlink" Target="https://pv-magazine-usa.com/2017/01/19/pvma-figures-show-75-gw-of-solar-pv-was-installed-in-2016/" TargetMode="External"/><Relationship Id="rId1" Type="http://schemas.openxmlformats.org/officeDocument/2006/relationships/hyperlink" Target="http://www.cea.nic.in/reports/monthly/executivesummary/2016/exe_summary-12.pdf" TargetMode="External"/><Relationship Id="rId5" Type="http://schemas.openxmlformats.org/officeDocument/2006/relationships/hyperlink" Target="http://www.cea.nic.in/reports/committee/nep/nep_dec.pdf" TargetMode="External"/><Relationship Id="rId4" Type="http://schemas.openxmlformats.org/officeDocument/2006/relationships/hyperlink" Target="http://www.cea.nic.in/reports/monthly/broadstatus/2016/broad_status-12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ospi.nic.in/sites/default/files/publication_reports/Energy_Statistics_2018.pdf" TargetMode="External"/><Relationship Id="rId2" Type="http://schemas.openxmlformats.org/officeDocument/2006/relationships/hyperlink" Target="https://pv-magazine-usa.com/2017/01/19/pvma-figures-show-75-gw-of-solar-pv-was-installed-in-2016/" TargetMode="External"/><Relationship Id="rId1" Type="http://schemas.openxmlformats.org/officeDocument/2006/relationships/hyperlink" Target="https://mnre.gov.in/file-manager/annual-report/2016-2017/EN/pdf/1.pdf" TargetMode="External"/><Relationship Id="rId6" Type="http://schemas.openxmlformats.org/officeDocument/2006/relationships/hyperlink" Target="http://www.cea.nic.in/reports/committee/nep/nep_dec.pdf" TargetMode="External"/><Relationship Id="rId5" Type="http://schemas.openxmlformats.org/officeDocument/2006/relationships/hyperlink" Target="http://www.cea.nic.in/reports/committee/nep/nep_dec.pdf" TargetMode="External"/><Relationship Id="rId4" Type="http://schemas.openxmlformats.org/officeDocument/2006/relationships/hyperlink" Target="http://www.cea.nic.in/reports/monthly/broadstatus/2016/broad_status-12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nre.gov.in/file-manager/annual-report/2016-2017/EN/pdf/1.pdf" TargetMode="External"/><Relationship Id="rId1" Type="http://schemas.openxmlformats.org/officeDocument/2006/relationships/hyperlink" Target="http://www.cea.nic.in/reports/monthly/executivesummary/2016/exe_summary-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32" sqref="A32"/>
    </sheetView>
  </sheetViews>
  <sheetFormatPr defaultColWidth="8.85546875" defaultRowHeight="15" x14ac:dyDescent="0.25"/>
  <cols>
    <col min="2" max="2" width="100.28515625" customWidth="1"/>
    <col min="8" max="8" width="23.425781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4" spans="1:8" x14ac:dyDescent="0.25">
      <c r="A4" s="1" t="s">
        <v>2</v>
      </c>
      <c r="B4" s="2" t="s">
        <v>52</v>
      </c>
    </row>
    <row r="5" spans="1:8" x14ac:dyDescent="0.25">
      <c r="B5" t="s">
        <v>3</v>
      </c>
    </row>
    <row r="6" spans="1:8" x14ac:dyDescent="0.25">
      <c r="B6" s="9" t="s">
        <v>34</v>
      </c>
    </row>
    <row r="7" spans="1:8" x14ac:dyDescent="0.25">
      <c r="B7" s="3" t="s">
        <v>41</v>
      </c>
    </row>
    <row r="8" spans="1:8" x14ac:dyDescent="0.25">
      <c r="B8" s="3"/>
    </row>
    <row r="9" spans="1:8" x14ac:dyDescent="0.25">
      <c r="B9" s="2" t="s">
        <v>38</v>
      </c>
    </row>
    <row r="10" spans="1:8" x14ac:dyDescent="0.25">
      <c r="B10" t="s">
        <v>53</v>
      </c>
    </row>
    <row r="11" spans="1:8" x14ac:dyDescent="0.25">
      <c r="B11" s="9" t="s">
        <v>54</v>
      </c>
    </row>
    <row r="12" spans="1:8" x14ac:dyDescent="0.25">
      <c r="B12" s="3" t="s">
        <v>37</v>
      </c>
    </row>
    <row r="13" spans="1:8" x14ac:dyDescent="0.25">
      <c r="B13" s="3"/>
      <c r="H13" s="3"/>
    </row>
    <row r="14" spans="1:8" x14ac:dyDescent="0.25">
      <c r="B14" s="2" t="s">
        <v>57</v>
      </c>
      <c r="H14" s="3"/>
    </row>
    <row r="15" spans="1:8" x14ac:dyDescent="0.25">
      <c r="B15" t="s">
        <v>56</v>
      </c>
      <c r="H15" s="3"/>
    </row>
    <row r="16" spans="1:8" x14ac:dyDescent="0.25">
      <c r="B16" s="9" t="s">
        <v>34</v>
      </c>
    </row>
    <row r="17" spans="1:2" x14ac:dyDescent="0.25">
      <c r="B17" s="11" t="s">
        <v>45</v>
      </c>
    </row>
    <row r="19" spans="1:2" x14ac:dyDescent="0.25">
      <c r="B19" s="2" t="s">
        <v>55</v>
      </c>
    </row>
    <row r="20" spans="1:2" x14ac:dyDescent="0.25">
      <c r="B20" t="s">
        <v>56</v>
      </c>
    </row>
    <row r="21" spans="1:2" x14ac:dyDescent="0.25">
      <c r="B21" s="9" t="s">
        <v>60</v>
      </c>
    </row>
    <row r="22" spans="1:2" x14ac:dyDescent="0.25">
      <c r="B22" s="3" t="s">
        <v>43</v>
      </c>
    </row>
    <row r="26" spans="1:2" x14ac:dyDescent="0.25">
      <c r="A26" s="1" t="s">
        <v>4</v>
      </c>
    </row>
    <row r="28" spans="1:2" x14ac:dyDescent="0.25">
      <c r="A28" t="s">
        <v>58</v>
      </c>
    </row>
    <row r="29" spans="1:2" x14ac:dyDescent="0.25">
      <c r="A29" t="s">
        <v>61</v>
      </c>
    </row>
    <row r="30" spans="1:2" x14ac:dyDescent="0.25">
      <c r="A30" t="s">
        <v>59</v>
      </c>
    </row>
    <row r="31" spans="1:2" x14ac:dyDescent="0.25">
      <c r="A31" t="s">
        <v>62</v>
      </c>
    </row>
  </sheetData>
  <hyperlinks>
    <hyperlink ref="B7" r:id="rId1"/>
    <hyperlink ref="B12" r:id="rId2"/>
    <hyperlink ref="B11" r:id="rId3" display="https://pv-magazine-usa.com/2017/01/19/pvma-figures-show-75-gw-of-solar-pv-was-installed-in-2016/"/>
    <hyperlink ref="B22" r:id="rId4"/>
    <hyperlink ref="B17" r:id="rId5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37" sqref="D37"/>
    </sheetView>
  </sheetViews>
  <sheetFormatPr defaultColWidth="11.42578125" defaultRowHeight="15" x14ac:dyDescent="0.25"/>
  <sheetData>
    <row r="1" spans="1:8" x14ac:dyDescent="0.25">
      <c r="A1" t="s">
        <v>35</v>
      </c>
    </row>
    <row r="2" spans="1:8" x14ac:dyDescent="0.25">
      <c r="B2" t="s">
        <v>23</v>
      </c>
      <c r="C2">
        <v>188967.88</v>
      </c>
      <c r="G2" s="12"/>
      <c r="H2" t="s">
        <v>51</v>
      </c>
    </row>
    <row r="3" spans="1:8" x14ac:dyDescent="0.25">
      <c r="B3" t="s">
        <v>24</v>
      </c>
      <c r="C3">
        <v>25282.13</v>
      </c>
    </row>
    <row r="4" spans="1:8" x14ac:dyDescent="0.25">
      <c r="B4" t="s">
        <v>25</v>
      </c>
      <c r="C4">
        <v>918.89</v>
      </c>
    </row>
    <row r="5" spans="1:8" x14ac:dyDescent="0.25">
      <c r="B5" t="s">
        <v>21</v>
      </c>
      <c r="C5">
        <v>5780</v>
      </c>
    </row>
    <row r="6" spans="1:8" x14ac:dyDescent="0.25">
      <c r="B6" t="s">
        <v>22</v>
      </c>
      <c r="C6">
        <v>43139.43</v>
      </c>
      <c r="E6" t="s">
        <v>50</v>
      </c>
    </row>
    <row r="7" spans="1:8" x14ac:dyDescent="0.25">
      <c r="B7" s="12" t="s">
        <v>29</v>
      </c>
      <c r="C7" s="12">
        <v>4323.37</v>
      </c>
      <c r="E7" t="s">
        <v>29</v>
      </c>
      <c r="F7">
        <v>4333.8500000000004</v>
      </c>
    </row>
    <row r="8" spans="1:8" x14ac:dyDescent="0.25">
      <c r="B8" s="12" t="s">
        <v>30</v>
      </c>
      <c r="C8" s="12">
        <v>28082.95</v>
      </c>
      <c r="E8" t="s">
        <v>30</v>
      </c>
      <c r="F8">
        <v>28700.44</v>
      </c>
    </row>
    <row r="9" spans="1:8" x14ac:dyDescent="0.25">
      <c r="B9" s="12" t="s">
        <v>31</v>
      </c>
      <c r="C9" s="12">
        <v>4882.33</v>
      </c>
      <c r="E9" t="s">
        <v>31</v>
      </c>
      <c r="F9">
        <v>7907.34</v>
      </c>
    </row>
    <row r="10" spans="1:8" x14ac:dyDescent="0.25">
      <c r="B10" s="12" t="s">
        <v>32</v>
      </c>
      <c r="C10" s="12">
        <v>115.08</v>
      </c>
      <c r="E10" t="s">
        <v>32</v>
      </c>
      <c r="F10">
        <v>114.08</v>
      </c>
    </row>
    <row r="11" spans="1:8" x14ac:dyDescent="0.25">
      <c r="B11" s="12" t="s">
        <v>33</v>
      </c>
      <c r="C11" s="12">
        <v>8513.23</v>
      </c>
      <c r="E11" t="s">
        <v>33</v>
      </c>
      <c r="F11">
        <v>9012.66</v>
      </c>
    </row>
    <row r="13" spans="1:8" x14ac:dyDescent="0.25">
      <c r="B13" t="s">
        <v>26</v>
      </c>
      <c r="C13">
        <f>SUM(C2:C11)</f>
        <v>310005.29000000004</v>
      </c>
    </row>
    <row r="14" spans="1:8" x14ac:dyDescent="0.25">
      <c r="E14" s="3" t="s">
        <v>36</v>
      </c>
    </row>
    <row r="17" spans="2:4" x14ac:dyDescent="0.25">
      <c r="B17" s="3" t="s">
        <v>37</v>
      </c>
    </row>
    <row r="18" spans="2:4" x14ac:dyDescent="0.25">
      <c r="B18" t="s">
        <v>38</v>
      </c>
      <c r="D18" s="10">
        <v>5000</v>
      </c>
    </row>
    <row r="21" spans="2:4" x14ac:dyDescent="0.25">
      <c r="B21" s="5" t="s">
        <v>39</v>
      </c>
    </row>
    <row r="22" spans="2:4" x14ac:dyDescent="0.25">
      <c r="B22" s="11" t="s">
        <v>40</v>
      </c>
    </row>
    <row r="24" spans="2:4" x14ac:dyDescent="0.25">
      <c r="B24" t="s">
        <v>42</v>
      </c>
      <c r="C24">
        <f>2500</f>
        <v>2500</v>
      </c>
      <c r="D24" s="3" t="s">
        <v>43</v>
      </c>
    </row>
    <row r="26" spans="2:4" x14ac:dyDescent="0.25">
      <c r="B26" s="5" t="s">
        <v>44</v>
      </c>
    </row>
    <row r="27" spans="2:4" x14ac:dyDescent="0.25">
      <c r="B27" t="s">
        <v>45</v>
      </c>
    </row>
    <row r="29" spans="2:4" x14ac:dyDescent="0.25">
      <c r="B29" s="5" t="s">
        <v>46</v>
      </c>
    </row>
    <row r="30" spans="2:4" x14ac:dyDescent="0.25">
      <c r="B30" s="3" t="s">
        <v>45</v>
      </c>
    </row>
    <row r="32" spans="2:4" x14ac:dyDescent="0.25">
      <c r="B32" t="s">
        <v>47</v>
      </c>
      <c r="C32">
        <v>350</v>
      </c>
    </row>
    <row r="34" spans="2:4" x14ac:dyDescent="0.25">
      <c r="B34" s="5" t="s">
        <v>48</v>
      </c>
    </row>
    <row r="35" spans="2:4" x14ac:dyDescent="0.25">
      <c r="B35" s="11" t="s">
        <v>45</v>
      </c>
    </row>
    <row r="37" spans="2:4" x14ac:dyDescent="0.25">
      <c r="B37" t="s">
        <v>49</v>
      </c>
      <c r="D37">
        <v>25404</v>
      </c>
    </row>
  </sheetData>
  <hyperlinks>
    <hyperlink ref="E14" r:id="rId1"/>
    <hyperlink ref="B17" r:id="rId2"/>
    <hyperlink ref="B22" r:id="rId3"/>
    <hyperlink ref="D24" r:id="rId4"/>
    <hyperlink ref="B30" r:id="rId5"/>
    <hyperlink ref="B35" r:id="rId6"/>
  </hyperlink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O53"/>
  <sheetViews>
    <sheetView workbookViewId="0">
      <selection activeCell="B53" sqref="B53"/>
    </sheetView>
  </sheetViews>
  <sheetFormatPr defaultColWidth="11.42578125" defaultRowHeight="15" x14ac:dyDescent="0.25"/>
  <sheetData>
    <row r="28" spans="15:15" x14ac:dyDescent="0.25">
      <c r="O28" s="3" t="s">
        <v>36</v>
      </c>
    </row>
    <row r="53" spans="2:2" x14ac:dyDescent="0.25">
      <c r="B53" s="3" t="s">
        <v>41</v>
      </c>
    </row>
  </sheetData>
  <hyperlinks>
    <hyperlink ref="B53" r:id="rId1"/>
    <hyperlink ref="O28" r:id="rId2"/>
  </hyperlinks>
  <pageMargins left="0.75" right="0.75" top="1" bottom="1" header="0.5" footer="0.5"/>
  <pageSetup paperSize="9" orientation="portrait" horizontalDpi="0" verticalDpi="0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4"/>
  <sheetViews>
    <sheetView workbookViewId="0">
      <selection activeCell="D36" sqref="D36"/>
    </sheetView>
  </sheetViews>
  <sheetFormatPr defaultColWidth="8.85546875" defaultRowHeight="15" x14ac:dyDescent="0.25"/>
  <cols>
    <col min="1" max="1" width="20.85546875" bestFit="1" customWidth="1"/>
    <col min="2" max="2" width="11" bestFit="1" customWidth="1"/>
    <col min="3" max="3" width="24.28515625" customWidth="1"/>
  </cols>
  <sheetData>
    <row r="1" spans="1:4" ht="30" x14ac:dyDescent="0.25">
      <c r="B1" t="s">
        <v>5</v>
      </c>
      <c r="C1" s="4" t="s">
        <v>6</v>
      </c>
      <c r="D1" s="6" t="s">
        <v>7</v>
      </c>
    </row>
    <row r="2" spans="1:4" x14ac:dyDescent="0.25">
      <c r="A2" t="s">
        <v>8</v>
      </c>
      <c r="B2" s="7">
        <f>Data!C2-Data!C24</f>
        <v>186467.88</v>
      </c>
      <c r="C2">
        <v>0</v>
      </c>
      <c r="D2" s="6">
        <v>0</v>
      </c>
    </row>
    <row r="3" spans="1:4" x14ac:dyDescent="0.25">
      <c r="A3" t="s">
        <v>9</v>
      </c>
      <c r="B3" s="7">
        <f>Data!C3-Data!C32</f>
        <v>24932.13</v>
      </c>
      <c r="C3">
        <v>0</v>
      </c>
      <c r="D3" s="6">
        <v>0</v>
      </c>
    </row>
    <row r="4" spans="1:4" x14ac:dyDescent="0.25">
      <c r="A4" t="s">
        <v>10</v>
      </c>
      <c r="B4" s="7">
        <f>Data!C5</f>
        <v>5780</v>
      </c>
      <c r="C4">
        <v>0</v>
      </c>
      <c r="D4" s="6">
        <v>0</v>
      </c>
    </row>
    <row r="5" spans="1:4" x14ac:dyDescent="0.25">
      <c r="A5" t="s">
        <v>11</v>
      </c>
      <c r="B5" s="7">
        <f>Data!C6+Data!C7</f>
        <v>47462.8</v>
      </c>
      <c r="C5">
        <v>0</v>
      </c>
      <c r="D5" s="6">
        <v>0</v>
      </c>
    </row>
    <row r="6" spans="1:4" x14ac:dyDescent="0.25">
      <c r="A6" t="s">
        <v>12</v>
      </c>
      <c r="B6" s="7">
        <f>Data!F8</f>
        <v>28700.44</v>
      </c>
      <c r="C6">
        <v>0</v>
      </c>
      <c r="D6" s="6">
        <v>0</v>
      </c>
    </row>
    <row r="7" spans="1:4" x14ac:dyDescent="0.25">
      <c r="A7" t="s">
        <v>13</v>
      </c>
      <c r="B7" s="7">
        <f>Data!D18</f>
        <v>5000</v>
      </c>
      <c r="C7">
        <v>0</v>
      </c>
      <c r="D7" s="6">
        <v>0</v>
      </c>
    </row>
    <row r="8" spans="1:4" x14ac:dyDescent="0.25">
      <c r="A8" t="s">
        <v>14</v>
      </c>
      <c r="B8" s="7">
        <f>Data!F11-Data!D18</f>
        <v>4012.66</v>
      </c>
      <c r="C8">
        <v>0</v>
      </c>
      <c r="D8" s="6">
        <v>0</v>
      </c>
    </row>
    <row r="9" spans="1:4" x14ac:dyDescent="0.25">
      <c r="A9" t="s">
        <v>15</v>
      </c>
      <c r="B9" s="7">
        <f>Data!C9+Data!F9</f>
        <v>12789.67</v>
      </c>
      <c r="C9">
        <v>0</v>
      </c>
      <c r="D9" s="6">
        <v>0</v>
      </c>
    </row>
    <row r="10" spans="1:4" x14ac:dyDescent="0.25">
      <c r="A10" t="s">
        <v>16</v>
      </c>
      <c r="B10" s="7">
        <f>0</f>
        <v>0</v>
      </c>
      <c r="C10">
        <v>0</v>
      </c>
      <c r="D10" s="6">
        <v>0</v>
      </c>
    </row>
    <row r="11" spans="1:4" x14ac:dyDescent="0.25">
      <c r="A11" t="s">
        <v>17</v>
      </c>
      <c r="B11" s="7">
        <f>918.89</f>
        <v>918.89</v>
      </c>
      <c r="C11">
        <v>0</v>
      </c>
      <c r="D11" s="6">
        <v>0</v>
      </c>
    </row>
    <row r="12" spans="1:4" x14ac:dyDescent="0.25">
      <c r="A12" t="s">
        <v>18</v>
      </c>
      <c r="B12" s="7">
        <f>Data!C32</f>
        <v>350</v>
      </c>
      <c r="C12">
        <v>0</v>
      </c>
      <c r="D12" s="6">
        <v>0</v>
      </c>
    </row>
    <row r="13" spans="1:4" x14ac:dyDescent="0.25">
      <c r="A13" t="s">
        <v>19</v>
      </c>
      <c r="B13" s="7">
        <f>Data!C24</f>
        <v>2500</v>
      </c>
      <c r="C13">
        <v>0</v>
      </c>
      <c r="D13" s="6">
        <v>0</v>
      </c>
    </row>
    <row r="14" spans="1:4" x14ac:dyDescent="0.25">
      <c r="A14" t="s">
        <v>20</v>
      </c>
      <c r="B14" s="7">
        <f>0</f>
        <v>0</v>
      </c>
      <c r="C14">
        <v>0</v>
      </c>
      <c r="D14" s="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F12" sqref="F12"/>
    </sheetView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4" x14ac:dyDescent="0.25">
      <c r="B1" t="s">
        <v>27</v>
      </c>
      <c r="C1" s="4"/>
      <c r="D1" s="6"/>
    </row>
    <row r="2" spans="1:4" x14ac:dyDescent="0.25">
      <c r="A2" t="s">
        <v>28</v>
      </c>
      <c r="B2" s="8">
        <v>1</v>
      </c>
      <c r="D2" s="6"/>
    </row>
    <row r="3" spans="1:4" x14ac:dyDescent="0.25">
      <c r="B3" s="7"/>
      <c r="D3" s="6"/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6"/>
    </row>
    <row r="7" spans="1:4" x14ac:dyDescent="0.25">
      <c r="B7" s="7"/>
      <c r="D7" s="6"/>
    </row>
    <row r="8" spans="1:4" x14ac:dyDescent="0.25">
      <c r="B8" s="7"/>
      <c r="D8" s="6"/>
    </row>
    <row r="9" spans="1:4" x14ac:dyDescent="0.25">
      <c r="B9" s="7"/>
      <c r="D9" s="6"/>
    </row>
    <row r="10" spans="1:4" x14ac:dyDescent="0.25">
      <c r="B10" s="7"/>
      <c r="D10" s="6"/>
    </row>
    <row r="11" spans="1:4" x14ac:dyDescent="0.25">
      <c r="B11" s="7"/>
      <c r="D11" s="6"/>
    </row>
    <row r="12" spans="1:4" x14ac:dyDescent="0.25">
      <c r="B12" s="7"/>
      <c r="D12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2016_Data</vt:lpstr>
      <vt:lpstr>SYC-SYEGC</vt:lpstr>
      <vt:lpstr>SYC-FoPtPFP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Robbie</cp:lastModifiedBy>
  <cp:revision/>
  <dcterms:created xsi:type="dcterms:W3CDTF">2016-02-27T00:53:39Z</dcterms:created>
  <dcterms:modified xsi:type="dcterms:W3CDTF">2018-04-12T22:57:43Z</dcterms:modified>
  <cp:category/>
  <cp:contentStatus/>
</cp:coreProperties>
</file>