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indst\BPoIFUfE\"/>
    </mc:Choice>
  </mc:AlternateContent>
  <bookViews>
    <workbookView xWindow="0" yWindow="0" windowWidth="19425" windowHeight="11025"/>
  </bookViews>
  <sheets>
    <sheet name="About" sheetId="1" r:id="rId1"/>
    <sheet name="Data" sheetId="2" r:id="rId2"/>
    <sheet name="BPoIFUf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2" l="1"/>
  <c r="B2" i="2" s="1"/>
  <c r="B3" i="2"/>
  <c r="B61" i="2"/>
  <c r="B60" i="2"/>
  <c r="B4" i="3" l="1"/>
  <c r="B6" i="3"/>
  <c r="B3" i="3"/>
</calcChain>
</file>

<file path=xl/sharedStrings.xml><?xml version="1.0" encoding="utf-8"?>
<sst xmlns="http://schemas.openxmlformats.org/spreadsheetml/2006/main" count="83" uniqueCount="79">
  <si>
    <t xml:space="preserve">Source: </t>
  </si>
  <si>
    <t>Proportion of Fuel Used for Energy</t>
  </si>
  <si>
    <t>Coal</t>
  </si>
  <si>
    <t>Natural Gas</t>
  </si>
  <si>
    <t>Fuel Type</t>
  </si>
  <si>
    <t>heat</t>
  </si>
  <si>
    <t>Proportion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</si>
  <si>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</si>
  <si>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</si>
  <si>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</si>
  <si>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</si>
  <si>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</si>
  <si>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</si>
  <si>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</si>
  <si>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</si>
  <si>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</si>
  <si>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</si>
  <si>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</si>
  <si>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</si>
  <si>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</si>
  <si>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</si>
  <si>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t>(in BTU)</t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</si>
  <si>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</si>
  <si>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2011-12</t>
    </r>
  </si>
  <si>
    <r>
      <rPr>
        <b/>
        <sz val="10"/>
        <color rgb="FF231F20"/>
        <rFont val="Calibri"/>
        <family val="2"/>
      </rPr>
      <t>2012-13</t>
    </r>
  </si>
  <si>
    <r>
      <rPr>
        <b/>
        <sz val="10"/>
        <color rgb="FF231F20"/>
        <rFont val="Calibri"/>
        <family val="2"/>
      </rPr>
      <t>2013-14</t>
    </r>
  </si>
  <si>
    <r>
      <rPr>
        <b/>
        <sz val="10"/>
        <color rgb="FF231F20"/>
        <rFont val="Calibri"/>
        <family val="2"/>
      </rPr>
      <t>2014-15</t>
    </r>
  </si>
  <si>
    <r>
      <rPr>
        <b/>
        <sz val="10"/>
        <color rgb="FF231F20"/>
        <rFont val="Calibri"/>
        <family val="2"/>
      </rPr>
      <t>2015-16</t>
    </r>
  </si>
  <si>
    <r>
      <rPr>
        <b/>
        <sz val="10"/>
        <color rgb="FF231F20"/>
        <rFont val="Calibri"/>
        <family val="2"/>
      </rPr>
      <t>2016-17 (P)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</si>
  <si>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</si>
  <si>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</si>
  <si>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</si>
  <si>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</si>
  <si>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</si>
  <si>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Industrial</t>
  </si>
  <si>
    <t>Manufacture</t>
  </si>
  <si>
    <t>Road Transport</t>
  </si>
  <si>
    <t>City or Local Natural Gas</t>
  </si>
  <si>
    <t>Distribution Network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</si>
  <si>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</si>
  <si>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</si>
  <si>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</si>
  <si>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</si>
  <si>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</si>
  <si>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</si>
  <si>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</si>
  <si>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</si>
  <si>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</si>
  <si>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</si>
  <si>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</si>
  <si>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r>
      <rPr>
        <b/>
        <sz val="11"/>
        <rFont val="Arial Narrow"/>
        <family val="2"/>
      </rPr>
      <t>Table 1.1: All India Coal Demand (BE) and Supply - Sectorwise: 2015-16</t>
    </r>
  </si>
  <si>
    <t>I. Coking Coal</t>
  </si>
  <si>
    <t>1. Steel/coke oven/private cokieries</t>
  </si>
  <si>
    <t>2. Import</t>
  </si>
  <si>
    <t>Sub Total (Raw Coal)</t>
  </si>
  <si>
    <t>II. Non Coking Coal</t>
  </si>
  <si>
    <t>3 Power (utilities)</t>
  </si>
  <si>
    <t>4 Power (Captive)</t>
  </si>
  <si>
    <t>5 Sponge Iron</t>
  </si>
  <si>
    <t>6 Cement</t>
  </si>
  <si>
    <t>7 Others</t>
  </si>
  <si>
    <t>8 Coll. Consumption</t>
  </si>
  <si>
    <t>Sub-total (Raw Coal)</t>
  </si>
  <si>
    <t>III. Total Raw Coal Offtake</t>
  </si>
  <si>
    <t>Total Industry Coal Consumption (from BIFUbC)</t>
  </si>
  <si>
    <t>Million Tons</t>
  </si>
  <si>
    <t>Total Coking Coal Consumption</t>
  </si>
  <si>
    <t>Total Industry Non Coking Coal Consumption</t>
  </si>
  <si>
    <t>Actual Supply</t>
  </si>
  <si>
    <t>Petroleum Diesel</t>
  </si>
  <si>
    <t>Ministry of Petroleum and Natural Gas</t>
  </si>
  <si>
    <t>Indian Petroleum and Natural Gas Statistics 2016-2017</t>
  </si>
  <si>
    <t>http://petroleum.nic.in/sites/default/files/pngstat_1617r.pdf</t>
  </si>
  <si>
    <t>Table II.16</t>
  </si>
  <si>
    <t>Table 1.1</t>
  </si>
  <si>
    <t>Ministry of Coal</t>
  </si>
  <si>
    <t>Provisional Coal Statistics 2015-2016</t>
  </si>
  <si>
    <t>http://www.coalcontroller.gov.in/writereaddata/files/Provisional%20Coal%20Statistics%202015-16.pdf</t>
  </si>
  <si>
    <t>Petoreum diesel is already a transformed fuel (from crude oil) so it has a value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</si>
</sst>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###0_);\(###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3" xfId="0" applyFont="1" applyFill="1" applyBorder="1" applyAlignment="1">
      <alignment horizontal="right" vertical="top"/>
    </xf>
    <xf numFmtId="0" fontId="7" fillId="4" borderId="4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left" vertical="top"/>
    </xf>
    <xf numFmtId="166" fontId="9" fillId="4" borderId="4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11" fontId="5" fillId="0" borderId="5" xfId="0" applyNumberFormat="1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11" fontId="8" fillId="0" borderId="5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4" fillId="5" borderId="9" xfId="0" applyFont="1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10" fontId="15" fillId="0" borderId="8" xfId="1" applyNumberFormat="1" applyFont="1" applyFill="1" applyBorder="1" applyAlignment="1">
      <alignment horizontal="left" vertical="top" wrapText="1"/>
    </xf>
    <xf numFmtId="9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I27" sqref="I27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19</v>
      </c>
    </row>
    <row r="3" spans="1:2" x14ac:dyDescent="0.25">
      <c r="A3" s="1" t="s">
        <v>0</v>
      </c>
      <c r="B3" s="2" t="s">
        <v>3</v>
      </c>
    </row>
    <row r="4" spans="1:2" x14ac:dyDescent="0.25">
      <c r="B4" t="s">
        <v>70</v>
      </c>
    </row>
    <row r="5" spans="1:2" x14ac:dyDescent="0.25">
      <c r="B5" s="3">
        <v>2017</v>
      </c>
    </row>
    <row r="6" spans="1:2" x14ac:dyDescent="0.25">
      <c r="B6" t="s">
        <v>71</v>
      </c>
    </row>
    <row r="7" spans="1:2" x14ac:dyDescent="0.25">
      <c r="B7" t="s">
        <v>72</v>
      </c>
    </row>
    <row r="8" spans="1:2" x14ac:dyDescent="0.25">
      <c r="B8" t="s">
        <v>73</v>
      </c>
    </row>
    <row r="10" spans="1:2" x14ac:dyDescent="0.25">
      <c r="B10" s="2" t="s">
        <v>2</v>
      </c>
    </row>
    <row r="11" spans="1:2" x14ac:dyDescent="0.25">
      <c r="B11" t="s">
        <v>75</v>
      </c>
    </row>
    <row r="12" spans="1:2" x14ac:dyDescent="0.25">
      <c r="B12" s="3">
        <v>2016</v>
      </c>
    </row>
    <row r="13" spans="1:2" x14ac:dyDescent="0.25">
      <c r="B13" t="s">
        <v>76</v>
      </c>
    </row>
    <row r="14" spans="1:2" x14ac:dyDescent="0.25">
      <c r="B14" t="s">
        <v>77</v>
      </c>
    </row>
    <row r="15" spans="1:2" x14ac:dyDescent="0.25">
      <c r="B15" t="s">
        <v>74</v>
      </c>
    </row>
    <row r="17" spans="1:1" x14ac:dyDescent="0.25">
      <c r="A17" s="1" t="s">
        <v>12</v>
      </c>
    </row>
    <row r="18" spans="1:1" x14ac:dyDescent="0.25">
      <c r="A18" t="s">
        <v>13</v>
      </c>
    </row>
    <row r="19" spans="1:1" x14ac:dyDescent="0.25">
      <c r="A19" t="s">
        <v>15</v>
      </c>
    </row>
    <row r="20" spans="1:1" x14ac:dyDescent="0.25">
      <c r="A20" t="s">
        <v>14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5" spans="1:1" x14ac:dyDescent="0.25">
      <c r="A25" t="s">
        <v>78</v>
      </c>
    </row>
    <row r="26" spans="1:1" x14ac:dyDescent="0.25">
      <c r="A26" s="34">
        <v>1</v>
      </c>
    </row>
    <row r="27" spans="1:1" x14ac:dyDescent="0.25"/>
    <row r="28" spans="1: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C6" sqref="C6"/>
    </sheetView>
  </sheetViews>
  <sheetFormatPr defaultRowHeight="15" x14ac:dyDescent="0.25"/>
  <cols>
    <col min="1" max="1" width="49.42578125" customWidth="1"/>
    <col min="2" max="2" width="34.5703125" customWidth="1"/>
    <col min="3" max="3" width="33" customWidth="1"/>
    <col min="4" max="4" width="31.140625" customWidth="1"/>
    <col min="5" max="5" width="35.140625" customWidth="1"/>
  </cols>
  <sheetData>
    <row r="1" spans="1:7" x14ac:dyDescent="0.25">
      <c r="A1" s="1" t="s">
        <v>4</v>
      </c>
      <c r="B1" s="6" t="s">
        <v>1</v>
      </c>
    </row>
    <row r="2" spans="1:7" x14ac:dyDescent="0.25">
      <c r="A2" t="s">
        <v>2</v>
      </c>
      <c r="B2" s="4">
        <f>B62</f>
        <v>0.92539463071782468</v>
      </c>
    </row>
    <row r="3" spans="1:7" x14ac:dyDescent="0.25">
      <c r="A3" t="s">
        <v>3</v>
      </c>
      <c r="B3" s="4">
        <f>SUM(G23:G24,G28:G31)/SUM(G23:G24,G28:G31,G34:G37)</f>
        <v>0.33222105633098847</v>
      </c>
    </row>
    <row r="4" spans="1:7" x14ac:dyDescent="0.25">
      <c r="A4" t="s">
        <v>69</v>
      </c>
      <c r="B4" s="4">
        <v>1</v>
      </c>
    </row>
    <row r="16" spans="1:7" x14ac:dyDescent="0.25">
      <c r="A16" s="2" t="s">
        <v>3</v>
      </c>
      <c r="B16" s="2"/>
      <c r="C16" s="2"/>
      <c r="D16" s="2"/>
      <c r="E16" s="2"/>
      <c r="F16" s="2"/>
      <c r="G16" s="2"/>
    </row>
    <row r="17" spans="1:7" ht="15.75" x14ac:dyDescent="0.25">
      <c r="A17" s="7" t="s">
        <v>20</v>
      </c>
      <c r="B17" s="8"/>
      <c r="C17" s="8"/>
      <c r="D17" s="8"/>
      <c r="E17" s="8"/>
      <c r="F17" s="8"/>
      <c r="G17" s="9"/>
    </row>
    <row r="18" spans="1:7" x14ac:dyDescent="0.25">
      <c r="A18" s="10" t="s">
        <v>21</v>
      </c>
      <c r="B18" s="11"/>
      <c r="C18" s="11"/>
      <c r="D18" s="11"/>
      <c r="E18" s="11"/>
      <c r="F18" s="11"/>
      <c r="G18" s="12"/>
    </row>
    <row r="19" spans="1:7" x14ac:dyDescent="0.25">
      <c r="A19" s="13" t="s">
        <v>22</v>
      </c>
      <c r="B19" s="14" t="s">
        <v>23</v>
      </c>
      <c r="C19" s="14" t="s">
        <v>24</v>
      </c>
      <c r="D19" s="14" t="s">
        <v>25</v>
      </c>
      <c r="E19" s="14" t="s">
        <v>26</v>
      </c>
      <c r="F19" s="14" t="s">
        <v>27</v>
      </c>
      <c r="G19" s="14" t="s">
        <v>28</v>
      </c>
    </row>
    <row r="20" spans="1:7" x14ac:dyDescent="0.25">
      <c r="A20" s="15">
        <v>-1</v>
      </c>
      <c r="B20" s="15">
        <v>-2</v>
      </c>
      <c r="C20" s="15">
        <v>-3</v>
      </c>
      <c r="D20" s="15">
        <v>-4</v>
      </c>
      <c r="E20" s="15">
        <v>-5</v>
      </c>
      <c r="F20" s="15">
        <v>-6</v>
      </c>
      <c r="G20" s="15">
        <v>-7</v>
      </c>
    </row>
    <row r="21" spans="1:7" x14ac:dyDescent="0.25">
      <c r="A21" s="16" t="s">
        <v>29</v>
      </c>
      <c r="B21" s="17"/>
      <c r="C21" s="17"/>
      <c r="D21" s="17"/>
      <c r="E21" s="17"/>
      <c r="F21" s="17"/>
      <c r="G21" s="18"/>
    </row>
    <row r="22" spans="1:7" x14ac:dyDescent="0.25">
      <c r="A22" s="19" t="s">
        <v>33</v>
      </c>
      <c r="B22" s="20">
        <v>814624560000000</v>
      </c>
      <c r="C22" s="20">
        <v>578797560000000</v>
      </c>
      <c r="D22" s="20">
        <v>406210320000000</v>
      </c>
      <c r="E22" s="20">
        <v>385912800000000</v>
      </c>
      <c r="F22" s="20">
        <v>392011200000000</v>
      </c>
      <c r="G22" s="20">
        <v>418185360000000</v>
      </c>
    </row>
    <row r="23" spans="1:7" x14ac:dyDescent="0.25">
      <c r="A23" s="21" t="s">
        <v>34</v>
      </c>
      <c r="B23" s="20">
        <v>10215000000000</v>
      </c>
      <c r="C23" s="20">
        <v>9698400000000</v>
      </c>
      <c r="D23" s="20">
        <v>5612040000000</v>
      </c>
      <c r="E23" s="20">
        <v>14202360000000</v>
      </c>
      <c r="F23" s="20">
        <v>14439960000000</v>
      </c>
      <c r="G23" s="20">
        <v>24773400000000</v>
      </c>
    </row>
    <row r="24" spans="1:7" x14ac:dyDescent="0.25">
      <c r="A24" s="21" t="s">
        <v>35</v>
      </c>
      <c r="B24" s="20">
        <v>1065960000000</v>
      </c>
      <c r="C24" s="20">
        <v>0</v>
      </c>
      <c r="D24" s="20">
        <v>3774240000000</v>
      </c>
      <c r="E24" s="20">
        <v>4978800000000</v>
      </c>
      <c r="F24" s="20">
        <v>5191920000000</v>
      </c>
      <c r="G24" s="20">
        <v>3798000000000</v>
      </c>
    </row>
    <row r="25" spans="1:7" x14ac:dyDescent="0.25">
      <c r="A25" s="21" t="s">
        <v>36</v>
      </c>
      <c r="B25" s="20">
        <v>0</v>
      </c>
      <c r="C25" s="20">
        <v>0</v>
      </c>
      <c r="D25" s="20">
        <v>2386800000000</v>
      </c>
      <c r="E25" s="20">
        <v>720000000</v>
      </c>
      <c r="F25" s="20">
        <v>0</v>
      </c>
      <c r="G25" s="20">
        <v>0</v>
      </c>
    </row>
    <row r="26" spans="1:7" x14ac:dyDescent="0.25">
      <c r="A26" s="21" t="s">
        <v>37</v>
      </c>
      <c r="B26" s="20">
        <v>201556440000000</v>
      </c>
      <c r="C26" s="20">
        <v>208074240000000</v>
      </c>
      <c r="D26" s="20">
        <v>210160440000000</v>
      </c>
      <c r="E26" s="20">
        <v>194957640000000</v>
      </c>
      <c r="F26" s="20">
        <v>196700040000000</v>
      </c>
      <c r="G26" s="20">
        <v>264600000000000</v>
      </c>
    </row>
    <row r="27" spans="1:7" x14ac:dyDescent="0.25">
      <c r="A27" s="21" t="s">
        <v>38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</row>
    <row r="28" spans="1:7" x14ac:dyDescent="0.25">
      <c r="A28" s="21" t="s">
        <v>39</v>
      </c>
      <c r="B28" s="20">
        <v>6310080000000</v>
      </c>
      <c r="C28" s="20">
        <v>6555600000000</v>
      </c>
      <c r="D28" s="20">
        <v>7045920000000</v>
      </c>
      <c r="E28" s="20">
        <v>6497280000000</v>
      </c>
      <c r="F28" s="20">
        <v>6734160000000</v>
      </c>
      <c r="G28" s="20">
        <v>6599880000000</v>
      </c>
    </row>
    <row r="29" spans="1:7" x14ac:dyDescent="0.25">
      <c r="A29" s="22" t="s">
        <v>30</v>
      </c>
      <c r="B29" s="20">
        <v>13865040000000</v>
      </c>
      <c r="C29" s="20">
        <v>13925520000000</v>
      </c>
      <c r="D29" s="20">
        <v>13396680000000</v>
      </c>
      <c r="E29" s="20">
        <v>12620520000000</v>
      </c>
      <c r="F29" s="20">
        <v>14744880000000</v>
      </c>
      <c r="G29" s="20">
        <v>16962480000000</v>
      </c>
    </row>
    <row r="30" spans="1:7" x14ac:dyDescent="0.25">
      <c r="A30" s="21" t="s">
        <v>40</v>
      </c>
      <c r="B30" s="20">
        <v>153247320000000</v>
      </c>
      <c r="C30" s="20">
        <v>140059440000000</v>
      </c>
      <c r="D30" s="20">
        <v>142865280000000</v>
      </c>
      <c r="E30" s="20">
        <v>164707200000000</v>
      </c>
      <c r="F30" s="20">
        <v>182755440000000</v>
      </c>
      <c r="G30" s="20">
        <v>193477320000000</v>
      </c>
    </row>
    <row r="31" spans="1:7" x14ac:dyDescent="0.25">
      <c r="A31" s="23" t="s">
        <v>41</v>
      </c>
      <c r="B31" s="20">
        <v>326294280000000</v>
      </c>
      <c r="C31" s="20">
        <v>287132400000000</v>
      </c>
      <c r="D31" s="20">
        <v>269254800000000</v>
      </c>
      <c r="E31" s="20">
        <v>213884280000000</v>
      </c>
      <c r="F31" s="20">
        <v>148019400000000</v>
      </c>
      <c r="G31" s="20">
        <v>134854560000000</v>
      </c>
    </row>
    <row r="32" spans="1:7" x14ac:dyDescent="0.25">
      <c r="A32" s="24" t="s">
        <v>42</v>
      </c>
      <c r="B32" s="25">
        <v>1527178320000000</v>
      </c>
      <c r="C32" s="25">
        <v>1244242800000000</v>
      </c>
      <c r="D32" s="25">
        <v>1060705800000000</v>
      </c>
      <c r="E32" s="25">
        <v>997761600000000</v>
      </c>
      <c r="F32" s="25">
        <v>960597000000000</v>
      </c>
      <c r="G32" s="25">
        <v>1063250640000000</v>
      </c>
    </row>
    <row r="33" spans="1:7" x14ac:dyDescent="0.25">
      <c r="A33" s="16" t="s">
        <v>31</v>
      </c>
      <c r="B33" s="17"/>
      <c r="C33" s="17"/>
      <c r="D33" s="17"/>
      <c r="E33" s="17"/>
      <c r="F33" s="17"/>
      <c r="G33" s="18"/>
    </row>
    <row r="34" spans="1:7" x14ac:dyDescent="0.25">
      <c r="A34" s="19" t="s">
        <v>43</v>
      </c>
      <c r="B34" s="20">
        <v>504119520000000</v>
      </c>
      <c r="C34" s="20">
        <v>530398440000000</v>
      </c>
      <c r="D34" s="20">
        <v>571297320000000</v>
      </c>
      <c r="E34" s="20">
        <v>546850800000000</v>
      </c>
      <c r="F34" s="20">
        <v>580845960000000</v>
      </c>
      <c r="G34" s="20">
        <v>555428520000000</v>
      </c>
    </row>
    <row r="35" spans="1:7" x14ac:dyDescent="0.25">
      <c r="A35" s="21" t="s">
        <v>44</v>
      </c>
      <c r="B35" s="20">
        <v>66876840000000</v>
      </c>
      <c r="C35" s="20">
        <v>89494560000000</v>
      </c>
      <c r="D35" s="20">
        <v>86567760000000</v>
      </c>
      <c r="E35" s="20">
        <v>104028120000000</v>
      </c>
      <c r="F35" s="20">
        <v>134398080000000</v>
      </c>
      <c r="G35" s="20">
        <v>150122160000000</v>
      </c>
    </row>
    <row r="36" spans="1:7" x14ac:dyDescent="0.25">
      <c r="A36" s="21" t="s">
        <v>45</v>
      </c>
      <c r="B36" s="20">
        <v>47997360000000</v>
      </c>
      <c r="C36" s="20">
        <v>39806640000000</v>
      </c>
      <c r="D36" s="20">
        <v>9868320000000</v>
      </c>
      <c r="E36" s="20">
        <v>5529240000000</v>
      </c>
      <c r="F36" s="20">
        <v>19595520000000</v>
      </c>
      <c r="G36" s="20">
        <v>31861800000000</v>
      </c>
    </row>
    <row r="37" spans="1:7" x14ac:dyDescent="0.25">
      <c r="A37" s="23" t="s">
        <v>46</v>
      </c>
      <c r="B37" s="20">
        <v>38461320000000</v>
      </c>
      <c r="C37" s="20">
        <v>36982440000000</v>
      </c>
      <c r="D37" s="20">
        <v>35346600000000</v>
      </c>
      <c r="E37" s="20">
        <v>36197280000000</v>
      </c>
      <c r="F37" s="20">
        <v>27150840000000</v>
      </c>
      <c r="G37" s="20">
        <v>27340200000000</v>
      </c>
    </row>
    <row r="38" spans="1:7" x14ac:dyDescent="0.25">
      <c r="A38" s="24" t="s">
        <v>47</v>
      </c>
      <c r="B38" s="25">
        <v>657455040000000</v>
      </c>
      <c r="C38" s="25">
        <v>696682440000000</v>
      </c>
      <c r="D38" s="25">
        <v>703080360000000</v>
      </c>
      <c r="E38" s="25">
        <v>692605440000000</v>
      </c>
      <c r="F38" s="25">
        <v>761990400000000</v>
      </c>
      <c r="G38" s="25">
        <v>764752680000000</v>
      </c>
    </row>
    <row r="39" spans="1:7" x14ac:dyDescent="0.25">
      <c r="A39" s="24" t="s">
        <v>48</v>
      </c>
      <c r="B39" s="25">
        <v>2184633360000000</v>
      </c>
      <c r="C39" s="25">
        <v>1940925240000000</v>
      </c>
      <c r="D39" s="25">
        <v>1763786160000000</v>
      </c>
      <c r="E39" s="25">
        <v>1690367040000000</v>
      </c>
      <c r="F39" s="25">
        <v>1722587400000000</v>
      </c>
      <c r="G39" s="25">
        <v>1828003320000000</v>
      </c>
    </row>
    <row r="40" spans="1:7" x14ac:dyDescent="0.25">
      <c r="A40" s="24" t="s">
        <v>49</v>
      </c>
      <c r="B40" s="25">
        <v>5968800000000</v>
      </c>
      <c r="C40" s="25">
        <v>5317560000000</v>
      </c>
      <c r="D40" s="25">
        <v>4832280000000</v>
      </c>
      <c r="E40" s="25">
        <v>4631040000000</v>
      </c>
      <c r="F40" s="25">
        <v>4706640000000</v>
      </c>
      <c r="G40" s="25">
        <v>5008320000000</v>
      </c>
    </row>
    <row r="41" spans="1:7" x14ac:dyDescent="0.25">
      <c r="A41" s="26" t="s">
        <v>32</v>
      </c>
      <c r="B41" s="27"/>
      <c r="C41" s="27"/>
      <c r="D41" s="27"/>
      <c r="E41" s="27"/>
      <c r="F41" s="27"/>
      <c r="G41" s="27"/>
    </row>
    <row r="43" spans="1:7" x14ac:dyDescent="0.25">
      <c r="A43" s="28" t="s">
        <v>2</v>
      </c>
      <c r="B43" s="2"/>
      <c r="C43" s="2"/>
      <c r="D43" s="2"/>
      <c r="E43" s="2"/>
      <c r="F43" s="2"/>
      <c r="G43" s="2"/>
    </row>
    <row r="44" spans="1:7" ht="16.5" x14ac:dyDescent="0.25">
      <c r="A44" s="29" t="s">
        <v>50</v>
      </c>
      <c r="B44" s="27"/>
    </row>
    <row r="45" spans="1:7" x14ac:dyDescent="0.25">
      <c r="A45" s="27" t="s">
        <v>65</v>
      </c>
      <c r="B45" s="27"/>
    </row>
    <row r="46" spans="1:7" x14ac:dyDescent="0.25">
      <c r="A46" s="30" t="s">
        <v>51</v>
      </c>
      <c r="B46" s="31" t="s">
        <v>68</v>
      </c>
    </row>
    <row r="47" spans="1:7" x14ac:dyDescent="0.25">
      <c r="A47" s="31" t="s">
        <v>52</v>
      </c>
      <c r="B47" s="31">
        <v>12.95</v>
      </c>
    </row>
    <row r="48" spans="1:7" x14ac:dyDescent="0.25">
      <c r="A48" s="31" t="s">
        <v>53</v>
      </c>
      <c r="B48" s="31">
        <v>43.51</v>
      </c>
    </row>
    <row r="49" spans="1:2" x14ac:dyDescent="0.25">
      <c r="A49" s="31" t="s">
        <v>54</v>
      </c>
      <c r="B49" s="32">
        <v>56.45</v>
      </c>
    </row>
    <row r="50" spans="1:2" x14ac:dyDescent="0.25">
      <c r="A50" s="30" t="s">
        <v>55</v>
      </c>
      <c r="B50" s="32"/>
    </row>
    <row r="51" spans="1:2" x14ac:dyDescent="0.25">
      <c r="A51" s="31" t="s">
        <v>56</v>
      </c>
      <c r="B51" s="32">
        <v>445.98</v>
      </c>
    </row>
    <row r="52" spans="1:2" x14ac:dyDescent="0.25">
      <c r="A52" s="31" t="s">
        <v>57</v>
      </c>
      <c r="B52" s="32">
        <v>64.56</v>
      </c>
    </row>
    <row r="53" spans="1:2" x14ac:dyDescent="0.25">
      <c r="A53" s="31" t="s">
        <v>58</v>
      </c>
      <c r="B53" s="32">
        <v>7.76</v>
      </c>
    </row>
    <row r="54" spans="1:2" x14ac:dyDescent="0.25">
      <c r="A54" s="31" t="s">
        <v>59</v>
      </c>
      <c r="B54" s="32">
        <v>8.93</v>
      </c>
    </row>
    <row r="55" spans="1:2" x14ac:dyDescent="0.25">
      <c r="A55" s="31" t="s">
        <v>60</v>
      </c>
      <c r="B55" s="32">
        <v>91.99</v>
      </c>
    </row>
    <row r="56" spans="1:2" x14ac:dyDescent="0.25">
      <c r="A56" s="31" t="s">
        <v>61</v>
      </c>
      <c r="B56" s="32">
        <v>0.34</v>
      </c>
    </row>
    <row r="57" spans="1:2" x14ac:dyDescent="0.25">
      <c r="A57" s="30" t="s">
        <v>62</v>
      </c>
      <c r="B57" s="32">
        <v>775.94</v>
      </c>
    </row>
    <row r="58" spans="1:2" x14ac:dyDescent="0.25">
      <c r="A58" s="30" t="s">
        <v>63</v>
      </c>
      <c r="B58" s="32">
        <v>910</v>
      </c>
    </row>
    <row r="60" spans="1:2" x14ac:dyDescent="0.25">
      <c r="A60" t="s">
        <v>66</v>
      </c>
      <c r="B60">
        <f>B47</f>
        <v>12.95</v>
      </c>
    </row>
    <row r="61" spans="1:2" x14ac:dyDescent="0.25">
      <c r="A61" t="s">
        <v>67</v>
      </c>
      <c r="B61">
        <f>SUM(B52:B56)</f>
        <v>173.58</v>
      </c>
    </row>
    <row r="62" spans="1:2" x14ac:dyDescent="0.25">
      <c r="A62" t="s">
        <v>64</v>
      </c>
      <c r="B62" s="33">
        <f>1-B60/B61</f>
        <v>0.92539463071782468</v>
      </c>
    </row>
  </sheetData>
  <mergeCells count="4">
    <mergeCell ref="A17:G17"/>
    <mergeCell ref="A18:G18"/>
    <mergeCell ref="A21:G21"/>
    <mergeCell ref="A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7"/>
  <sheetViews>
    <sheetView workbookViewId="0"/>
  </sheetViews>
  <sheetFormatPr defaultRowHeight="15" x14ac:dyDescent="0.25"/>
  <cols>
    <col min="1" max="1" width="18.42578125" customWidth="1"/>
    <col min="2" max="2" width="13" customWidth="1"/>
  </cols>
  <sheetData>
    <row r="1" spans="1:2" x14ac:dyDescent="0.25">
      <c r="B1" s="1" t="s">
        <v>6</v>
      </c>
    </row>
    <row r="2" spans="1:2" x14ac:dyDescent="0.25">
      <c r="A2" s="1" t="s">
        <v>7</v>
      </c>
      <c r="B2">
        <v>1</v>
      </c>
    </row>
    <row r="3" spans="1:2" x14ac:dyDescent="0.25">
      <c r="A3" s="1" t="s">
        <v>8</v>
      </c>
      <c r="B3" s="5">
        <f>Data!B2</f>
        <v>0.92539463071782468</v>
      </c>
    </row>
    <row r="4" spans="1:2" x14ac:dyDescent="0.25">
      <c r="A4" s="1" t="s">
        <v>9</v>
      </c>
      <c r="B4" s="5">
        <f>Data!B3</f>
        <v>0.33222105633098847</v>
      </c>
    </row>
    <row r="5" spans="1:2" x14ac:dyDescent="0.25">
      <c r="A5" s="1" t="s">
        <v>10</v>
      </c>
      <c r="B5">
        <v>1</v>
      </c>
    </row>
    <row r="6" spans="1:2" x14ac:dyDescent="0.25">
      <c r="A6" s="1" t="s">
        <v>11</v>
      </c>
      <c r="B6" s="5">
        <f>Data!B4</f>
        <v>1</v>
      </c>
    </row>
    <row r="7" spans="1:2" x14ac:dyDescent="0.25">
      <c r="A7" s="1" t="s">
        <v>5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</cp:lastModifiedBy>
  <dcterms:created xsi:type="dcterms:W3CDTF">2015-09-10T20:43:56Z</dcterms:created>
  <dcterms:modified xsi:type="dcterms:W3CDTF">2018-04-12T00:27:10Z</dcterms:modified>
</cp:coreProperties>
</file>